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autoCompressPictures="0" defaultThemeVersion="124226"/>
  <mc:AlternateContent xmlns:mc="http://schemas.openxmlformats.org/markup-compatibility/2006">
    <mc:Choice Requires="x15">
      <x15ac:absPath xmlns:x15ac="http://schemas.microsoft.com/office/spreadsheetml/2010/11/ac" url="\\raid.mizo.ate-mahoroba.jp\share\SMB_Share\事業関連\事業関係\MAHO-PBX\NetDevancer\cloud\申込書\"/>
    </mc:Choice>
  </mc:AlternateContent>
  <workbookProtection workbookAlgorithmName="SHA-512" workbookHashValue="dDQpSsumRm/HXmlncLGaBLNLdYyyNZjyWQHI0vTB+Qv2D5zqBG5MMdczGfv2SCjiHXjRl9kPwTaY8tkOgsF8fA==" workbookSaltValue="fAJD1okRmwBZQaxwLlHDiA==" workbookSpinCount="100000" lockStructure="1"/>
  <bookViews>
    <workbookView xWindow="0" yWindow="0" windowWidth="17625" windowHeight="7410" xr2:uid="{00000000-000D-0000-FFFF-FFFF00000000}"/>
  </bookViews>
  <sheets>
    <sheet name="申込書 " sheetId="3" r:id="rId1"/>
    <sheet name="NetDevancer_Cloud-利用規約" sheetId="6" r:id="rId2"/>
    <sheet name="Sheet1" sheetId="4" state="hidden" r:id="rId3"/>
    <sheet name="MEMO" sheetId="2" state="hidden" r:id="rId4"/>
  </sheets>
  <definedNames>
    <definedName name="_xlnm.Print_Area" localSheetId="0">'申込書 '!$A$1:$U$100</definedName>
    <definedName name="アドレス帳エントリ数">MEMO!$O$4:$O$5</definedName>
    <definedName name="おまかせサポート">Sheet1!$D$1:$D$24</definedName>
    <definedName name="パーク保留グループ数">MEMO!$G$4:$G$7</definedName>
    <definedName name="拠点間接続数">MEMO!$M$4:$M$7</definedName>
    <definedName name="収容外線番号数">MEMO!$E$4:$E$8</definedName>
    <definedName name="収容端末数">MEMO!$B$4:$B$23</definedName>
    <definedName name="端末数">Sheet1!$B$1:$B$24</definedName>
    <definedName name="電話会議室数">MEMO!$K$4:$K$8</definedName>
    <definedName name="内線グループ数">MEMO!$I$4:$I$7</definedName>
    <definedName name="迷惑電話エントリ数">MEMO!$Q$4:$Q$5</definedName>
    <definedName name="料金">Sheet1!$C$1:$C$24</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R54" i="3" l="1"/>
  <c r="R53" i="3"/>
  <c r="R52" i="3"/>
  <c r="R51" i="3"/>
  <c r="R50" i="3"/>
  <c r="R49" i="3"/>
  <c r="R48" i="3"/>
  <c r="R47" i="3"/>
  <c r="R46" i="3"/>
  <c r="R45" i="3"/>
  <c r="R44" i="3"/>
  <c r="R43" i="3"/>
  <c r="R42" i="3"/>
  <c r="R41" i="3"/>
  <c r="R40" i="3"/>
  <c r="R32" i="3"/>
  <c r="E5" i="4"/>
  <c r="E6" i="4"/>
  <c r="E7" i="4"/>
  <c r="E8" i="4"/>
  <c r="E9" i="4"/>
  <c r="E10" i="4"/>
  <c r="E11" i="4"/>
  <c r="E12" i="4"/>
  <c r="E13" i="4"/>
  <c r="E14" i="4"/>
  <c r="E15" i="4"/>
  <c r="E16" i="4"/>
  <c r="E17" i="4"/>
  <c r="E18" i="4"/>
  <c r="E19" i="4"/>
  <c r="E20" i="4"/>
  <c r="E21" i="4"/>
  <c r="E22" i="4"/>
  <c r="E23" i="4"/>
  <c r="E24" i="4"/>
  <c r="E1" i="4"/>
  <c r="E4" i="4"/>
  <c r="E3" i="4"/>
  <c r="E2" i="4"/>
  <c r="S25" i="3"/>
  <c r="I58" i="3" s="1"/>
  <c r="I46" i="3" l="1"/>
  <c r="D5" i="4" l="1"/>
  <c r="D6" i="4"/>
  <c r="D7" i="4"/>
  <c r="D8" i="4"/>
  <c r="D9" i="4"/>
  <c r="D10" i="4"/>
  <c r="D11" i="4"/>
  <c r="D12" i="4"/>
  <c r="D13" i="4"/>
  <c r="D14" i="4"/>
  <c r="D15" i="4"/>
  <c r="D16" i="4"/>
  <c r="D17" i="4"/>
  <c r="D18" i="4"/>
  <c r="D19" i="4"/>
  <c r="D20" i="4"/>
  <c r="D21" i="4"/>
  <c r="D22" i="4"/>
  <c r="D23" i="4"/>
  <c r="D24" i="4"/>
  <c r="D2" i="4"/>
  <c r="G25" i="3" s="1"/>
  <c r="D3" i="4"/>
  <c r="D4" i="4"/>
  <c r="I54" i="3"/>
  <c r="I53" i="3"/>
  <c r="I52" i="3"/>
  <c r="I51" i="3"/>
  <c r="I50" i="3"/>
  <c r="I49" i="3"/>
  <c r="I48" i="3"/>
  <c r="I47" i="3"/>
  <c r="I45" i="3"/>
  <c r="I44" i="3"/>
  <c r="I43" i="3"/>
  <c r="I42" i="3"/>
  <c r="I41" i="3"/>
  <c r="I40" i="3"/>
  <c r="R34" i="3"/>
  <c r="I32" i="3"/>
  <c r="C4" i="4"/>
  <c r="C5" i="4"/>
  <c r="C6" i="4"/>
  <c r="C7" i="4"/>
  <c r="C8" i="4"/>
  <c r="C9" i="4"/>
  <c r="C10" i="4"/>
  <c r="C11" i="4"/>
  <c r="C12" i="4"/>
  <c r="C13" i="4"/>
  <c r="C14" i="4"/>
  <c r="C15" i="4"/>
  <c r="C16" i="4"/>
  <c r="C17" i="4"/>
  <c r="C18" i="4"/>
  <c r="C19" i="4"/>
  <c r="C20" i="4"/>
  <c r="C21" i="4"/>
  <c r="C22" i="4"/>
  <c r="C23" i="4"/>
  <c r="C24" i="4"/>
  <c r="C3" i="4"/>
  <c r="C2" i="4"/>
  <c r="C1" i="4"/>
  <c r="I34" i="3"/>
  <c r="S21" i="3" l="1"/>
  <c r="R58" i="3" s="1"/>
  <c r="R59" i="3" l="1"/>
  <c r="R60" i="3" s="1"/>
  <c r="I59" i="3"/>
  <c r="I60" i="3" s="1"/>
</calcChain>
</file>

<file path=xl/sharedStrings.xml><?xml version="1.0" encoding="utf-8"?>
<sst xmlns="http://schemas.openxmlformats.org/spreadsheetml/2006/main" count="410" uniqueCount="321">
  <si>
    <t>１．規約</t>
    <rPh sb="2" eb="4">
      <t>キヤク</t>
    </rPh>
    <phoneticPr fontId="1"/>
  </si>
  <si>
    <t>２．お申込日</t>
    <rPh sb="3" eb="5">
      <t>モウシコ</t>
    </rPh>
    <rPh sb="5" eb="6">
      <t>ヒ</t>
    </rPh>
    <phoneticPr fontId="1"/>
  </si>
  <si>
    <t>【お答え頂いた個人情報の取り扱いに関して】</t>
    <rPh sb="2" eb="3">
      <t>コタ</t>
    </rPh>
    <rPh sb="4" eb="5">
      <t>イタダ</t>
    </rPh>
    <rPh sb="7" eb="9">
      <t>コジン</t>
    </rPh>
    <rPh sb="9" eb="11">
      <t>ジョウホウ</t>
    </rPh>
    <rPh sb="12" eb="13">
      <t>ト</t>
    </rPh>
    <rPh sb="14" eb="15">
      <t>アツカ</t>
    </rPh>
    <rPh sb="17" eb="18">
      <t>カン</t>
    </rPh>
    <phoneticPr fontId="1"/>
  </si>
  <si>
    <t>３．申込区分</t>
    <rPh sb="2" eb="4">
      <t>モウシコ</t>
    </rPh>
    <rPh sb="4" eb="6">
      <t>クブン</t>
    </rPh>
    <phoneticPr fontId="1"/>
  </si>
  <si>
    <t>E-mail</t>
    <phoneticPr fontId="1"/>
  </si>
  <si>
    <t>備考</t>
    <rPh sb="0" eb="2">
      <t>ビコウ</t>
    </rPh>
    <phoneticPr fontId="1"/>
  </si>
  <si>
    <t>収容端末数</t>
    <rPh sb="0" eb="2">
      <t>シュウヨウ</t>
    </rPh>
    <rPh sb="2" eb="4">
      <t>タンマツ</t>
    </rPh>
    <rPh sb="4" eb="5">
      <t>スウ</t>
    </rPh>
    <phoneticPr fontId="1"/>
  </si>
  <si>
    <t>有償版基本料金</t>
    <rPh sb="0" eb="2">
      <t>ユウショウ</t>
    </rPh>
    <rPh sb="2" eb="3">
      <t>バン</t>
    </rPh>
    <rPh sb="3" eb="5">
      <t>キホン</t>
    </rPh>
    <rPh sb="5" eb="7">
      <t>リョウキン</t>
    </rPh>
    <phoneticPr fontId="1"/>
  </si>
  <si>
    <t>～50台</t>
    <rPh sb="3" eb="4">
      <t>ダイ</t>
    </rPh>
    <phoneticPr fontId="1"/>
  </si>
  <si>
    <t>51～100台</t>
    <rPh sb="6" eb="7">
      <t>ダイ</t>
    </rPh>
    <phoneticPr fontId="1"/>
  </si>
  <si>
    <t>101～150台</t>
    <rPh sb="7" eb="8">
      <t>ダイ</t>
    </rPh>
    <phoneticPr fontId="1"/>
  </si>
  <si>
    <t>151～200台</t>
    <rPh sb="7" eb="8">
      <t>ダイ</t>
    </rPh>
    <phoneticPr fontId="1"/>
  </si>
  <si>
    <t>251～300台</t>
    <rPh sb="7" eb="8">
      <t>ダイ</t>
    </rPh>
    <phoneticPr fontId="1"/>
  </si>
  <si>
    <t>301～350台</t>
    <rPh sb="7" eb="8">
      <t>ダイ</t>
    </rPh>
    <phoneticPr fontId="1"/>
  </si>
  <si>
    <t>351～400台</t>
    <rPh sb="7" eb="8">
      <t>ダイ</t>
    </rPh>
    <phoneticPr fontId="1"/>
  </si>
  <si>
    <t>401～450台</t>
    <rPh sb="7" eb="8">
      <t>ダイ</t>
    </rPh>
    <phoneticPr fontId="1"/>
  </si>
  <si>
    <t>451～500台</t>
    <rPh sb="7" eb="8">
      <t>ダイ</t>
    </rPh>
    <phoneticPr fontId="1"/>
  </si>
  <si>
    <t>501～550台</t>
    <rPh sb="7" eb="8">
      <t>ダイ</t>
    </rPh>
    <phoneticPr fontId="1"/>
  </si>
  <si>
    <t>551～600台</t>
    <rPh sb="7" eb="8">
      <t>ダイ</t>
    </rPh>
    <phoneticPr fontId="1"/>
  </si>
  <si>
    <t>601～650台</t>
    <rPh sb="7" eb="8">
      <t>ダイ</t>
    </rPh>
    <phoneticPr fontId="1"/>
  </si>
  <si>
    <t>651～700台</t>
    <rPh sb="7" eb="8">
      <t>ダイ</t>
    </rPh>
    <phoneticPr fontId="1"/>
  </si>
  <si>
    <t>701～750台</t>
    <rPh sb="7" eb="8">
      <t>ダイ</t>
    </rPh>
    <phoneticPr fontId="1"/>
  </si>
  <si>
    <t>751～800台</t>
    <rPh sb="7" eb="8">
      <t>ダイ</t>
    </rPh>
    <phoneticPr fontId="1"/>
  </si>
  <si>
    <t>801～850台</t>
    <rPh sb="7" eb="8">
      <t>ダイ</t>
    </rPh>
    <phoneticPr fontId="1"/>
  </si>
  <si>
    <t>851～900台</t>
    <rPh sb="7" eb="8">
      <t>ダイ</t>
    </rPh>
    <phoneticPr fontId="1"/>
  </si>
  <si>
    <t>901～950台</t>
    <rPh sb="7" eb="8">
      <t>ダイ</t>
    </rPh>
    <phoneticPr fontId="1"/>
  </si>
  <si>
    <t>951～1000台</t>
    <rPh sb="8" eb="9">
      <t>ダイ</t>
    </rPh>
    <phoneticPr fontId="1"/>
  </si>
  <si>
    <t>～5番号</t>
    <rPh sb="2" eb="4">
      <t>バンゴウ</t>
    </rPh>
    <phoneticPr fontId="1"/>
  </si>
  <si>
    <t>～20番号</t>
    <rPh sb="3" eb="5">
      <t>バンゴウ</t>
    </rPh>
    <phoneticPr fontId="1"/>
  </si>
  <si>
    <t>～40番号</t>
    <rPh sb="3" eb="5">
      <t>バンゴウ</t>
    </rPh>
    <phoneticPr fontId="1"/>
  </si>
  <si>
    <t>～100番号</t>
    <rPh sb="4" eb="6">
      <t>バンゴウ</t>
    </rPh>
    <phoneticPr fontId="1"/>
  </si>
  <si>
    <t>～300番号</t>
    <rPh sb="4" eb="6">
      <t>バンゴウ</t>
    </rPh>
    <phoneticPr fontId="1"/>
  </si>
  <si>
    <t>～5ｸﾞﾙｰﾌﾟ</t>
    <phoneticPr fontId="1"/>
  </si>
  <si>
    <t>～10ｸﾞﾙｰﾌﾟ</t>
    <phoneticPr fontId="1"/>
  </si>
  <si>
    <t>～20ｸﾞﾙｰﾌﾟ</t>
    <phoneticPr fontId="1"/>
  </si>
  <si>
    <t>～21ｸﾞﾙｰﾌﾟ</t>
    <phoneticPr fontId="1"/>
  </si>
  <si>
    <t>～42ｸﾞﾙｰﾌﾟ</t>
    <phoneticPr fontId="1"/>
  </si>
  <si>
    <t>～63ｸﾞﾙｰﾌﾟ</t>
    <phoneticPr fontId="1"/>
  </si>
  <si>
    <t>～1 Room</t>
    <phoneticPr fontId="1"/>
  </si>
  <si>
    <t>～2 Room</t>
    <phoneticPr fontId="1"/>
  </si>
  <si>
    <t>～30 Room</t>
    <phoneticPr fontId="1"/>
  </si>
  <si>
    <t>～10 Room</t>
    <phoneticPr fontId="1"/>
  </si>
  <si>
    <t>～2 拠点</t>
    <rPh sb="3" eb="5">
      <t>キョテン</t>
    </rPh>
    <phoneticPr fontId="1"/>
  </si>
  <si>
    <t>～5 拠点</t>
    <rPh sb="3" eb="5">
      <t>キョテン</t>
    </rPh>
    <phoneticPr fontId="1"/>
  </si>
  <si>
    <t>～30 拠点</t>
    <rPh sb="4" eb="6">
      <t>キョテン</t>
    </rPh>
    <phoneticPr fontId="1"/>
  </si>
  <si>
    <t>～100 拠点</t>
    <rPh sb="5" eb="7">
      <t>キョテン</t>
    </rPh>
    <phoneticPr fontId="1"/>
  </si>
  <si>
    <t>201～250台</t>
    <rPh sb="7" eb="8">
      <t>ダイ</t>
    </rPh>
    <phoneticPr fontId="1"/>
  </si>
  <si>
    <t>ｸﾗｲｱﾝﾄ</t>
    <phoneticPr fontId="1"/>
  </si>
  <si>
    <t>導入費用</t>
    <rPh sb="0" eb="2">
      <t>ドウニュウ</t>
    </rPh>
    <rPh sb="2" eb="4">
      <t>ヒヨウ</t>
    </rPh>
    <phoneticPr fontId="1"/>
  </si>
  <si>
    <t>小計</t>
    <rPh sb="0" eb="2">
      <t>ショウケイ</t>
    </rPh>
    <phoneticPr fontId="1"/>
  </si>
  <si>
    <t>消費税（８％）</t>
    <rPh sb="0" eb="3">
      <t>ショウヒゼイ</t>
    </rPh>
    <phoneticPr fontId="1"/>
  </si>
  <si>
    <t>合計</t>
    <rPh sb="0" eb="2">
      <t>ゴウケイ</t>
    </rPh>
    <phoneticPr fontId="1"/>
  </si>
  <si>
    <t>月額費用</t>
    <rPh sb="0" eb="2">
      <t>ゲツガク</t>
    </rPh>
    <rPh sb="2" eb="4">
      <t>ヒヨウ</t>
    </rPh>
    <phoneticPr fontId="1"/>
  </si>
  <si>
    <t>※1…</t>
    <phoneticPr fontId="1"/>
  </si>
  <si>
    <t>※2…</t>
    <phoneticPr fontId="1"/>
  </si>
  <si>
    <t>※3…</t>
    <phoneticPr fontId="1"/>
  </si>
  <si>
    <t>※4…</t>
    <phoneticPr fontId="1"/>
  </si>
  <si>
    <t>※5…</t>
    <phoneticPr fontId="1"/>
  </si>
  <si>
    <t>※6…</t>
    <phoneticPr fontId="1"/>
  </si>
  <si>
    <t>新規申込記入欄</t>
    <rPh sb="0" eb="2">
      <t>シンキ</t>
    </rPh>
    <rPh sb="2" eb="4">
      <t>モウシコ</t>
    </rPh>
    <rPh sb="4" eb="6">
      <t>キニュウ</t>
    </rPh>
    <rPh sb="6" eb="7">
      <t>ラン</t>
    </rPh>
    <phoneticPr fontId="1"/>
  </si>
  <si>
    <t>契約変更申込記入欄</t>
    <rPh sb="0" eb="2">
      <t>ケイヤク</t>
    </rPh>
    <rPh sb="2" eb="4">
      <t>ヘンコウ</t>
    </rPh>
    <rPh sb="4" eb="6">
      <t>モウシコ</t>
    </rPh>
    <rPh sb="6" eb="8">
      <t>キニュウ</t>
    </rPh>
    <rPh sb="8" eb="9">
      <t>ラン</t>
    </rPh>
    <phoneticPr fontId="1"/>
  </si>
  <si>
    <t>番号数</t>
    <rPh sb="0" eb="2">
      <t>バンゴウ</t>
    </rPh>
    <rPh sb="2" eb="3">
      <t>カズ</t>
    </rPh>
    <phoneticPr fontId="1"/>
  </si>
  <si>
    <t>収容外線</t>
    <rPh sb="0" eb="2">
      <t>シュウヨウ</t>
    </rPh>
    <rPh sb="2" eb="4">
      <t>ガイセン</t>
    </rPh>
    <phoneticPr fontId="1"/>
  </si>
  <si>
    <t>グループ数</t>
    <rPh sb="4" eb="5">
      <t>カズ</t>
    </rPh>
    <phoneticPr fontId="1"/>
  </si>
  <si>
    <t>内線</t>
    <rPh sb="0" eb="2">
      <t>ナイセン</t>
    </rPh>
    <phoneticPr fontId="1"/>
  </si>
  <si>
    <t>グループ数</t>
    <rPh sb="4" eb="5">
      <t>カズ</t>
    </rPh>
    <phoneticPr fontId="1"/>
  </si>
  <si>
    <t>電話会議</t>
    <rPh sb="0" eb="2">
      <t>デンワ</t>
    </rPh>
    <rPh sb="2" eb="4">
      <t>カイギ</t>
    </rPh>
    <phoneticPr fontId="1"/>
  </si>
  <si>
    <t>数</t>
    <rPh sb="0" eb="1">
      <t>カズ</t>
    </rPh>
    <phoneticPr fontId="1"/>
  </si>
  <si>
    <t>拠点間</t>
    <rPh sb="0" eb="3">
      <t>キョテンカン</t>
    </rPh>
    <phoneticPr fontId="1"/>
  </si>
  <si>
    <t>接続</t>
    <rPh sb="0" eb="2">
      <t>セツゾク</t>
    </rPh>
    <phoneticPr fontId="1"/>
  </si>
  <si>
    <t>～5 Room</t>
    <phoneticPr fontId="1"/>
  </si>
  <si>
    <t>アドレス帳</t>
    <rPh sb="4" eb="5">
      <t>チョウ</t>
    </rPh>
    <phoneticPr fontId="1"/>
  </si>
  <si>
    <t>エントリ数</t>
    <rPh sb="4" eb="5">
      <t>カズ</t>
    </rPh>
    <phoneticPr fontId="1"/>
  </si>
  <si>
    <t>～1000ｴﾝﾄﾘ</t>
    <phoneticPr fontId="1"/>
  </si>
  <si>
    <t>～2000ｴﾝﾄﾘ</t>
    <phoneticPr fontId="1"/>
  </si>
  <si>
    <t>迷惑電話</t>
    <rPh sb="0" eb="2">
      <t>メイワク</t>
    </rPh>
    <rPh sb="2" eb="4">
      <t>デンワ</t>
    </rPh>
    <phoneticPr fontId="1"/>
  </si>
  <si>
    <t>防止ｴﾝﾄﾘ</t>
    <rPh sb="0" eb="2">
      <t>ボウシ</t>
    </rPh>
    <phoneticPr fontId="1"/>
  </si>
  <si>
    <t>～500ｴﾝﾄﾘ</t>
    <phoneticPr fontId="1"/>
  </si>
  <si>
    <t>４．機器設置場所・ご利用者様情報</t>
    <rPh sb="2" eb="4">
      <t>キキ</t>
    </rPh>
    <rPh sb="4" eb="6">
      <t>セッチ</t>
    </rPh>
    <rPh sb="6" eb="8">
      <t>バショ</t>
    </rPh>
    <rPh sb="10" eb="14">
      <t>リヨウシャサマ</t>
    </rPh>
    <rPh sb="14" eb="16">
      <t>ジョウホウ</t>
    </rPh>
    <phoneticPr fontId="1"/>
  </si>
  <si>
    <t>住所</t>
    <rPh sb="0" eb="2">
      <t>ジュウショ</t>
    </rPh>
    <phoneticPr fontId="1"/>
  </si>
  <si>
    <t>会社名</t>
    <rPh sb="0" eb="3">
      <t>カイシャメイ</t>
    </rPh>
    <phoneticPr fontId="1"/>
  </si>
  <si>
    <t>会社名よみ</t>
    <rPh sb="0" eb="3">
      <t>カイシャメイ</t>
    </rPh>
    <phoneticPr fontId="1"/>
  </si>
  <si>
    <t>電話番号</t>
    <rPh sb="0" eb="2">
      <t>デンワ</t>
    </rPh>
    <rPh sb="2" eb="4">
      <t>バンゴウ</t>
    </rPh>
    <phoneticPr fontId="1"/>
  </si>
  <si>
    <t>FAX番号</t>
    <rPh sb="3" eb="5">
      <t>バンゴウ</t>
    </rPh>
    <phoneticPr fontId="1"/>
  </si>
  <si>
    <t>〒</t>
    <phoneticPr fontId="1"/>
  </si>
  <si>
    <t>５．ご契約者様・ご請求先情報</t>
    <rPh sb="3" eb="6">
      <t>ケイヤクシャ</t>
    </rPh>
    <rPh sb="6" eb="7">
      <t>サマ</t>
    </rPh>
    <rPh sb="9" eb="11">
      <t>セイキュウ</t>
    </rPh>
    <rPh sb="11" eb="12">
      <t>サキ</t>
    </rPh>
    <rPh sb="12" eb="14">
      <t>ジョウホウ</t>
    </rPh>
    <phoneticPr fontId="1"/>
  </si>
  <si>
    <t>住　所</t>
    <rPh sb="0" eb="1">
      <t>ジュウ</t>
    </rPh>
    <rPh sb="2" eb="3">
      <t>ショ</t>
    </rPh>
    <phoneticPr fontId="1"/>
  </si>
  <si>
    <t>役　職</t>
    <rPh sb="0" eb="1">
      <t>ヤク</t>
    </rPh>
    <rPh sb="2" eb="3">
      <t>ショク</t>
    </rPh>
    <phoneticPr fontId="1"/>
  </si>
  <si>
    <r>
      <t xml:space="preserve">ふりがな
</t>
    </r>
    <r>
      <rPr>
        <sz val="10"/>
        <color theme="1"/>
        <rFont val="ＭＳ Ｐゴシック"/>
        <family val="2"/>
        <charset val="128"/>
        <scheme val="minor"/>
      </rPr>
      <t>ご担当者様</t>
    </r>
    <rPh sb="6" eb="9">
      <t>タントウシャ</t>
    </rPh>
    <rPh sb="9" eb="10">
      <t>サマ</t>
    </rPh>
    <phoneticPr fontId="1"/>
  </si>
  <si>
    <t>※3</t>
    <phoneticPr fontId="1"/>
  </si>
  <si>
    <t>弊社は、弊社製品やサービスのアップデート情報を配信させていただきます。かかる情報配信が不要の場合はチェックをして下さい</t>
    <phoneticPr fontId="1"/>
  </si>
  <si>
    <t>TEL/FAX</t>
    <phoneticPr fontId="1"/>
  </si>
  <si>
    <t>サポート窓口</t>
    <rPh sb="4" eb="6">
      <t>マドグチ</t>
    </rPh>
    <phoneticPr fontId="1"/>
  </si>
  <si>
    <t>株式会社まほろば工房 MAHO-PBX サポート窓口</t>
    <phoneticPr fontId="1"/>
  </si>
  <si>
    <t>050-5810-3003 / 044-812-3287</t>
    <phoneticPr fontId="1"/>
  </si>
  <si>
    <t>support-pbx@ate-mahoroba.jp</t>
    <phoneticPr fontId="1"/>
  </si>
  <si>
    <t>〒213-0001</t>
    <phoneticPr fontId="1"/>
  </si>
  <si>
    <t>利用時間</t>
    <rPh sb="0" eb="2">
      <t>リヨウ</t>
    </rPh>
    <rPh sb="2" eb="4">
      <t>ジカン</t>
    </rPh>
    <phoneticPr fontId="1"/>
  </si>
  <si>
    <t>9:00～17:00 土・日・祭日及び臨時休業日（夏季・年末・ゴールデンウィークなど）を除く</t>
    <phoneticPr fontId="1"/>
  </si>
  <si>
    <t>７．支払方法</t>
    <rPh sb="2" eb="4">
      <t>シハライ</t>
    </rPh>
    <rPh sb="4" eb="6">
      <t>ホウホウ</t>
    </rPh>
    <phoneticPr fontId="1"/>
  </si>
  <si>
    <t>※2</t>
    <phoneticPr fontId="1"/>
  </si>
  <si>
    <t>※1</t>
    <phoneticPr fontId="1"/>
  </si>
  <si>
    <t>最低契約期間は３ヶ月間となります。お客様のご希望日からの反映となり当該月からの課金となります。</t>
    <phoneticPr fontId="1"/>
  </si>
  <si>
    <t>解約の場合は、本申込書をご記入の上、解約前月末日までに当社サポート窓口にご連絡およびご提出ください。</t>
    <phoneticPr fontId="1"/>
  </si>
  <si>
    <t>１１．ご契約金額</t>
    <rPh sb="4" eb="6">
      <t>ケイヤク</t>
    </rPh>
    <rPh sb="6" eb="8">
      <t>キンガク</t>
    </rPh>
    <phoneticPr fontId="1"/>
  </si>
  <si>
    <t>円</t>
    <rPh sb="0" eb="1">
      <t>エン</t>
    </rPh>
    <phoneticPr fontId="1"/>
  </si>
  <si>
    <t>(端末数により料金がかわります。）</t>
    <rPh sb="1" eb="3">
      <t>タンマツ</t>
    </rPh>
    <rPh sb="3" eb="4">
      <t>スウ</t>
    </rPh>
    <rPh sb="7" eb="9">
      <t>リョウキン</t>
    </rPh>
    <phoneticPr fontId="1"/>
  </si>
  <si>
    <t>※4</t>
    <phoneticPr fontId="1"/>
  </si>
  <si>
    <t>円/月額</t>
    <rPh sb="0" eb="1">
      <t>エン</t>
    </rPh>
    <rPh sb="2" eb="4">
      <t>ゲツガク</t>
    </rPh>
    <phoneticPr fontId="1"/>
  </si>
  <si>
    <t>減数の場合は、残存期間の返金などは行われません。</t>
    <phoneticPr fontId="1"/>
  </si>
  <si>
    <t>追加の場合はお客様のご希望日からの反映となり、当該月からの課金となります。</t>
    <phoneticPr fontId="1"/>
  </si>
  <si>
    <t>お客様と調整し、出荷する機器・MAHO-PBX本体並びに電話機を弊社で設定してお引渡しするサービスです。</t>
    <phoneticPr fontId="1"/>
  </si>
  <si>
    <t>本体並びに御入力いただいた電話機等の台数で計算いたします。</t>
    <phoneticPr fontId="1"/>
  </si>
  <si>
    <t>１ページ目の注釈番号と以下の番号の内容を照会した上で申込書の各項目をご記入ください。</t>
    <rPh sb="4" eb="5">
      <t>メ</t>
    </rPh>
    <rPh sb="6" eb="8">
      <t>チュウシャク</t>
    </rPh>
    <rPh sb="8" eb="10">
      <t>バンゴウ</t>
    </rPh>
    <rPh sb="11" eb="13">
      <t>イカ</t>
    </rPh>
    <rPh sb="14" eb="16">
      <t>バンゴウ</t>
    </rPh>
    <rPh sb="17" eb="19">
      <t>ナイヨウ</t>
    </rPh>
    <rPh sb="20" eb="22">
      <t>ショウカイ</t>
    </rPh>
    <rPh sb="24" eb="25">
      <t>ウエ</t>
    </rPh>
    <rPh sb="26" eb="29">
      <t>モウシコミショ</t>
    </rPh>
    <rPh sb="30" eb="31">
      <t>カク</t>
    </rPh>
    <rPh sb="31" eb="33">
      <t>コウモク</t>
    </rPh>
    <rPh sb="35" eb="37">
      <t>キニュウ</t>
    </rPh>
    <phoneticPr fontId="1"/>
  </si>
  <si>
    <t>1/2 Pages</t>
    <phoneticPr fontId="1"/>
  </si>
  <si>
    <t>2/2 Pages</t>
    <phoneticPr fontId="1"/>
  </si>
  <si>
    <t>パーク保留</t>
    <rPh sb="3" eb="5">
      <t>ホリュウ</t>
    </rPh>
    <phoneticPr fontId="1"/>
  </si>
  <si>
    <t>～1ｸﾞﾙｰﾌﾟ</t>
    <phoneticPr fontId="1"/>
  </si>
  <si>
    <t>オプション選択結果</t>
    <rPh sb="5" eb="7">
      <t>センタク</t>
    </rPh>
    <rPh sb="7" eb="9">
      <t>ケッカ</t>
    </rPh>
    <phoneticPr fontId="1"/>
  </si>
  <si>
    <t>FAX送受信オプション</t>
    <rPh sb="3" eb="6">
      <t>ソウジュシン</t>
    </rPh>
    <phoneticPr fontId="1"/>
  </si>
  <si>
    <t>FAX-APIオプション</t>
    <phoneticPr fontId="1"/>
  </si>
  <si>
    <t>DISAオプション</t>
    <phoneticPr fontId="1"/>
  </si>
  <si>
    <t>DIDオプション</t>
    <phoneticPr fontId="1"/>
  </si>
  <si>
    <t>全通話録音オプション</t>
    <rPh sb="0" eb="1">
      <t>ゼン</t>
    </rPh>
    <rPh sb="1" eb="3">
      <t>ツウワ</t>
    </rPh>
    <rPh sb="3" eb="5">
      <t>ロクオン</t>
    </rPh>
    <phoneticPr fontId="1"/>
  </si>
  <si>
    <t>新規</t>
    <rPh sb="0" eb="2">
      <t>シンキ</t>
    </rPh>
    <phoneticPr fontId="1"/>
  </si>
  <si>
    <t>既契約</t>
    <rPh sb="0" eb="1">
      <t>キ</t>
    </rPh>
    <rPh sb="1" eb="3">
      <t>ケイヤク</t>
    </rPh>
    <phoneticPr fontId="1"/>
  </si>
  <si>
    <t>マンスリーサポート</t>
    <phoneticPr fontId="1"/>
  </si>
  <si>
    <t>出荷時設定サービス</t>
    <rPh sb="0" eb="2">
      <t>シュッカ</t>
    </rPh>
    <rPh sb="2" eb="3">
      <t>ジ</t>
    </rPh>
    <rPh sb="3" eb="5">
      <t>セッテイ</t>
    </rPh>
    <phoneticPr fontId="1"/>
  </si>
  <si>
    <t>自動引落</t>
    <rPh sb="0" eb="2">
      <t>ジドウ</t>
    </rPh>
    <rPh sb="2" eb="4">
      <t>ヒキオトシ</t>
    </rPh>
    <phoneticPr fontId="1"/>
  </si>
  <si>
    <t>ライセンス料</t>
    <rPh sb="5" eb="6">
      <t>リョウ</t>
    </rPh>
    <phoneticPr fontId="1"/>
  </si>
  <si>
    <t>サポート料</t>
    <rPh sb="4" eb="5">
      <t>リョウ</t>
    </rPh>
    <phoneticPr fontId="1"/>
  </si>
  <si>
    <t>年</t>
    <rPh sb="0" eb="1">
      <t>ネン</t>
    </rPh>
    <phoneticPr fontId="1"/>
  </si>
  <si>
    <t>月</t>
    <rPh sb="0" eb="1">
      <t>ツキ</t>
    </rPh>
    <phoneticPr fontId="1"/>
  </si>
  <si>
    <t>日</t>
    <rPh sb="0" eb="1">
      <t>ヒ</t>
    </rPh>
    <phoneticPr fontId="1"/>
  </si>
  <si>
    <t>支払方法</t>
    <rPh sb="0" eb="2">
      <t>シハライ</t>
    </rPh>
    <rPh sb="2" eb="4">
      <t>ホウホウ</t>
    </rPh>
    <phoneticPr fontId="1"/>
  </si>
  <si>
    <t>-</t>
    <phoneticPr fontId="1"/>
  </si>
  <si>
    <t>都道
府県</t>
    <rPh sb="0" eb="2">
      <t>トドウ</t>
    </rPh>
    <rPh sb="3" eb="5">
      <t>フケン</t>
    </rPh>
    <phoneticPr fontId="1"/>
  </si>
  <si>
    <t>６．ご利用になるクラウドサービス・環境名についてご記入ください</t>
    <rPh sb="3" eb="5">
      <t>リヨウ</t>
    </rPh>
    <rPh sb="17" eb="19">
      <t>カンキョウ</t>
    </rPh>
    <rPh sb="19" eb="20">
      <t>メイ</t>
    </rPh>
    <rPh sb="25" eb="27">
      <t>キニュウ</t>
    </rPh>
    <phoneticPr fontId="1"/>
  </si>
  <si>
    <t>８．サポートサービスについて（ご利用になるサービスにチェックを入れてください）</t>
    <phoneticPr fontId="1"/>
  </si>
  <si>
    <t>※本御申込書は弊社製品担当営業にお渡しいただくか、FAXまたは郵送で下記住所までご送付願います</t>
    <rPh sb="1" eb="2">
      <t>ホン</t>
    </rPh>
    <rPh sb="2" eb="3">
      <t>オ</t>
    </rPh>
    <rPh sb="3" eb="6">
      <t>モウシコミショ</t>
    </rPh>
    <rPh sb="7" eb="9">
      <t>ヘイシャ</t>
    </rPh>
    <rPh sb="9" eb="11">
      <t>セイヒン</t>
    </rPh>
    <rPh sb="11" eb="13">
      <t>タントウ</t>
    </rPh>
    <rPh sb="13" eb="15">
      <t>エイギョウ</t>
    </rPh>
    <rPh sb="17" eb="18">
      <t>ワタ</t>
    </rPh>
    <rPh sb="31" eb="33">
      <t>ユウソウ</t>
    </rPh>
    <rPh sb="34" eb="36">
      <t>カキ</t>
    </rPh>
    <rPh sb="36" eb="38">
      <t>ジュウショ</t>
    </rPh>
    <rPh sb="41" eb="43">
      <t>ソウフ</t>
    </rPh>
    <rPh sb="43" eb="44">
      <t>ネガ</t>
    </rPh>
    <phoneticPr fontId="1"/>
  </si>
  <si>
    <t xml:space="preserve"> </t>
    <phoneticPr fontId="1"/>
  </si>
  <si>
    <t>※個人事業の方の場合は、基本的には自動引落にてお願いいたします</t>
    <phoneticPr fontId="1"/>
  </si>
  <si>
    <t>※まほろば工房（株）記入欄</t>
    <rPh sb="5" eb="7">
      <t>コウボウ</t>
    </rPh>
    <rPh sb="8" eb="9">
      <t>カブ</t>
    </rPh>
    <rPh sb="10" eb="12">
      <t>キニュウ</t>
    </rPh>
    <rPh sb="12" eb="13">
      <t>ラン</t>
    </rPh>
    <phoneticPr fontId="1"/>
  </si>
  <si>
    <t>ご記入いただいた個人情報は、株式会社まほろば工房が規約に基づくサービスを提供する為に利用します。
また、弊社製品やサービスの情報提供、および匿名形式による統計、分析等を行うために利用し、その他の目的には
一切利用しません。
上記利用目的を実施するにあたり、秘密保持契約を締結したうえで、業務委託先に対して個人情報を開示する場合が
あります。
ご記入いただいた個人情報は株式会社まほろば工房にて厳重に保管されます。
株式会社まほろば工房は、個人情報への不正アクセス、個人情報の紛失、破壊、改ざん及び漏えいなどを予防する
ための合理的な安全策を講じます。
株式会社まほろば工房の個人情報保護のための行動指針についてはこちらをご覧ください。　　　　
  http://www.ate-mahoroba.jp/privacy.html</t>
    <rPh sb="1" eb="3">
      <t>キニュウ</t>
    </rPh>
    <rPh sb="8" eb="10">
      <t>コジン</t>
    </rPh>
    <rPh sb="10" eb="12">
      <t>ジョウホウ</t>
    </rPh>
    <rPh sb="14" eb="16">
      <t>カブシキ</t>
    </rPh>
    <rPh sb="16" eb="18">
      <t>カイシャ</t>
    </rPh>
    <rPh sb="22" eb="24">
      <t>コウボウ</t>
    </rPh>
    <rPh sb="25" eb="27">
      <t>キヤク</t>
    </rPh>
    <rPh sb="28" eb="29">
      <t>モト</t>
    </rPh>
    <rPh sb="36" eb="38">
      <t>テイキョウ</t>
    </rPh>
    <rPh sb="40" eb="41">
      <t>タメ</t>
    </rPh>
    <rPh sb="42" eb="44">
      <t>リヨウ</t>
    </rPh>
    <rPh sb="52" eb="54">
      <t>ヘイシャ</t>
    </rPh>
    <rPh sb="54" eb="56">
      <t>セイヒン</t>
    </rPh>
    <rPh sb="62" eb="64">
      <t>ジョウホウ</t>
    </rPh>
    <rPh sb="64" eb="66">
      <t>テイキョウ</t>
    </rPh>
    <rPh sb="70" eb="72">
      <t>トクメイ</t>
    </rPh>
    <rPh sb="72" eb="74">
      <t>ケイシキ</t>
    </rPh>
    <rPh sb="77" eb="79">
      <t>トウケイ</t>
    </rPh>
    <rPh sb="80" eb="82">
      <t>ブンセキ</t>
    </rPh>
    <rPh sb="82" eb="83">
      <t>ナド</t>
    </rPh>
    <rPh sb="84" eb="85">
      <t>オコナ</t>
    </rPh>
    <rPh sb="89" eb="91">
      <t>リヨウ</t>
    </rPh>
    <rPh sb="95" eb="96">
      <t>ホカ</t>
    </rPh>
    <rPh sb="97" eb="99">
      <t>モクテキ</t>
    </rPh>
    <rPh sb="102" eb="104">
      <t>イッサイ</t>
    </rPh>
    <rPh sb="104" eb="106">
      <t>リヨウ</t>
    </rPh>
    <rPh sb="112" eb="114">
      <t>ジョウキ</t>
    </rPh>
    <rPh sb="114" eb="116">
      <t>リヨウ</t>
    </rPh>
    <rPh sb="116" eb="118">
      <t>モクテキ</t>
    </rPh>
    <rPh sb="119" eb="121">
      <t>ジッシ</t>
    </rPh>
    <rPh sb="128" eb="130">
      <t>ヒミツ</t>
    </rPh>
    <rPh sb="130" eb="132">
      <t>ホジ</t>
    </rPh>
    <rPh sb="132" eb="134">
      <t>ケイヤク</t>
    </rPh>
    <rPh sb="135" eb="137">
      <t>テイケツ</t>
    </rPh>
    <rPh sb="143" eb="145">
      <t>ギョウム</t>
    </rPh>
    <rPh sb="145" eb="148">
      <t>イタクサキ</t>
    </rPh>
    <rPh sb="149" eb="150">
      <t>タイ</t>
    </rPh>
    <rPh sb="152" eb="154">
      <t>コジン</t>
    </rPh>
    <rPh sb="154" eb="156">
      <t>ジョウホウ</t>
    </rPh>
    <rPh sb="157" eb="159">
      <t>カイジ</t>
    </rPh>
    <rPh sb="161" eb="163">
      <t>バアイ</t>
    </rPh>
    <rPh sb="172" eb="174">
      <t>キニュウ</t>
    </rPh>
    <rPh sb="179" eb="181">
      <t>コジン</t>
    </rPh>
    <rPh sb="181" eb="183">
      <t>ジョウホウ</t>
    </rPh>
    <rPh sb="184" eb="188">
      <t>カブシキガイシャ</t>
    </rPh>
    <rPh sb="192" eb="194">
      <t>コウボウ</t>
    </rPh>
    <rPh sb="196" eb="198">
      <t>ゲンジュウ</t>
    </rPh>
    <rPh sb="199" eb="201">
      <t>ホカン</t>
    </rPh>
    <rPh sb="207" eb="209">
      <t>カブシキ</t>
    </rPh>
    <rPh sb="209" eb="211">
      <t>カイシャ</t>
    </rPh>
    <rPh sb="215" eb="217">
      <t>コウボウ</t>
    </rPh>
    <rPh sb="219" eb="221">
      <t>コジン</t>
    </rPh>
    <rPh sb="221" eb="223">
      <t>ジョウホウ</t>
    </rPh>
    <rPh sb="225" eb="227">
      <t>フセイ</t>
    </rPh>
    <rPh sb="232" eb="234">
      <t>コジン</t>
    </rPh>
    <rPh sb="234" eb="236">
      <t>ジョウホウ</t>
    </rPh>
    <rPh sb="237" eb="239">
      <t>フンシツ</t>
    </rPh>
    <rPh sb="240" eb="242">
      <t>ハカイ</t>
    </rPh>
    <rPh sb="243" eb="244">
      <t>カイ</t>
    </rPh>
    <rPh sb="246" eb="247">
      <t>オヨ</t>
    </rPh>
    <rPh sb="248" eb="249">
      <t>ロウ</t>
    </rPh>
    <rPh sb="254" eb="256">
      <t>ヨボウ</t>
    </rPh>
    <rPh sb="262" eb="265">
      <t>ゴウリテキ</t>
    </rPh>
    <rPh sb="266" eb="268">
      <t>アンゼン</t>
    </rPh>
    <rPh sb="268" eb="269">
      <t>サク</t>
    </rPh>
    <rPh sb="270" eb="271">
      <t>コウ</t>
    </rPh>
    <rPh sb="276" eb="278">
      <t>カブシキ</t>
    </rPh>
    <rPh sb="278" eb="280">
      <t>カイシャ</t>
    </rPh>
    <rPh sb="284" eb="286">
      <t>コウボウ</t>
    </rPh>
    <rPh sb="287" eb="289">
      <t>コジン</t>
    </rPh>
    <rPh sb="289" eb="291">
      <t>ジョウホウ</t>
    </rPh>
    <rPh sb="291" eb="293">
      <t>ホゴ</t>
    </rPh>
    <rPh sb="297" eb="299">
      <t>コウドウ</t>
    </rPh>
    <rPh sb="299" eb="301">
      <t>シシン</t>
    </rPh>
    <rPh sb="311" eb="312">
      <t>ラン</t>
    </rPh>
    <phoneticPr fontId="1"/>
  </si>
  <si>
    <t>※太枠の中に必要事項をご記入いただき、A4サイズで印刷後、ご契約者様欄に捺印の上、ご提出をお願いします</t>
    <rPh sb="1" eb="3">
      <t>フトワク</t>
    </rPh>
    <rPh sb="4" eb="5">
      <t>ナカ</t>
    </rPh>
    <rPh sb="6" eb="8">
      <t>ヒツヨウ</t>
    </rPh>
    <rPh sb="8" eb="10">
      <t>ジコウ</t>
    </rPh>
    <rPh sb="12" eb="14">
      <t>キニュウ</t>
    </rPh>
    <rPh sb="25" eb="27">
      <t>インサツ</t>
    </rPh>
    <rPh sb="27" eb="28">
      <t>ゴ</t>
    </rPh>
    <rPh sb="30" eb="32">
      <t>ケイヤク</t>
    </rPh>
    <rPh sb="32" eb="33">
      <t>シャ</t>
    </rPh>
    <rPh sb="33" eb="34">
      <t>サマ</t>
    </rPh>
    <rPh sb="34" eb="35">
      <t>ラン</t>
    </rPh>
    <rPh sb="36" eb="38">
      <t>ナツイン</t>
    </rPh>
    <rPh sb="39" eb="40">
      <t>ウエ</t>
    </rPh>
    <rPh sb="42" eb="44">
      <t>テイシュツ</t>
    </rPh>
    <rPh sb="46" eb="47">
      <t>ネガ</t>
    </rPh>
    <phoneticPr fontId="1"/>
  </si>
  <si>
    <t>弊社は、弊社製品やサービスのアップデート情報を配信させていただきます。かかる情報配信が不要の場合はチェックをして下さい</t>
  </si>
  <si>
    <t>電話機、ゲートウェイ装置等機材の設定費は含まれておりません。</t>
    <phoneticPr fontId="1"/>
  </si>
  <si>
    <t>電話機・ソフトフォンを含めたすべての端末台数です。</t>
    <rPh sb="18" eb="20">
      <t>タンマツ</t>
    </rPh>
    <rPh sb="20" eb="22">
      <t>ダイスウ</t>
    </rPh>
    <phoneticPr fontId="1"/>
  </si>
  <si>
    <t>MAHO Dialer Professionalライセンス数です。最大で2000ライセンス数まで使用できます。</t>
    <phoneticPr fontId="1"/>
  </si>
  <si>
    <t>ＭＡＨＯ－ＰＢＸ　ＮｅｔＤｅｖａｎｃｅｒＣｌｏｕｄ　申込書</t>
    <phoneticPr fontId="1"/>
  </si>
  <si>
    <t>神奈川県川崎市高津区溝口３丁目８番７号 第一鈴勝ビル２階</t>
    <phoneticPr fontId="1"/>
  </si>
  <si>
    <t>９．ＭＡＨＯ－ＰＢＸ　ＮｅｔＤｅｖａｎｃｅｒＣｌｏｕｄ基本設定についてご記入ください</t>
    <rPh sb="27" eb="29">
      <t>キホン</t>
    </rPh>
    <rPh sb="29" eb="31">
      <t>セッテイ</t>
    </rPh>
    <rPh sb="36" eb="38">
      <t>キニュウ</t>
    </rPh>
    <phoneticPr fontId="1"/>
  </si>
  <si>
    <t>21台～40台</t>
    <rPh sb="2" eb="3">
      <t>ダイ</t>
    </rPh>
    <rPh sb="6" eb="7">
      <t>ダイ</t>
    </rPh>
    <phoneticPr fontId="1"/>
  </si>
  <si>
    <t>41台～60台</t>
    <rPh sb="2" eb="3">
      <t>ダイ</t>
    </rPh>
    <rPh sb="6" eb="7">
      <t>ダイ</t>
    </rPh>
    <phoneticPr fontId="1"/>
  </si>
  <si>
    <t>61台～80台</t>
    <rPh sb="2" eb="3">
      <t>ダイ</t>
    </rPh>
    <rPh sb="6" eb="7">
      <t>ダイ</t>
    </rPh>
    <phoneticPr fontId="1"/>
  </si>
  <si>
    <t>81台～100台</t>
    <rPh sb="2" eb="3">
      <t>ダイ</t>
    </rPh>
    <rPh sb="7" eb="8">
      <t>ダイ</t>
    </rPh>
    <phoneticPr fontId="1"/>
  </si>
  <si>
    <t>101台～120台</t>
    <rPh sb="3" eb="4">
      <t>ダイ</t>
    </rPh>
    <rPh sb="8" eb="9">
      <t>ダイ</t>
    </rPh>
    <phoneticPr fontId="1"/>
  </si>
  <si>
    <t>121台～140台</t>
    <rPh sb="3" eb="4">
      <t>ダイ</t>
    </rPh>
    <rPh sb="8" eb="9">
      <t>ダイ</t>
    </rPh>
    <phoneticPr fontId="1"/>
  </si>
  <si>
    <t>141台～160台</t>
    <rPh sb="3" eb="4">
      <t>ダイ</t>
    </rPh>
    <rPh sb="8" eb="9">
      <t>ダイ</t>
    </rPh>
    <phoneticPr fontId="1"/>
  </si>
  <si>
    <t>161台～180台</t>
    <rPh sb="3" eb="4">
      <t>ダイ</t>
    </rPh>
    <rPh sb="8" eb="9">
      <t>ダイ</t>
    </rPh>
    <phoneticPr fontId="1"/>
  </si>
  <si>
    <t>181台～200台</t>
    <rPh sb="3" eb="4">
      <t>ダイ</t>
    </rPh>
    <rPh sb="8" eb="9">
      <t>ダイ</t>
    </rPh>
    <phoneticPr fontId="1"/>
  </si>
  <si>
    <t>201台～220台</t>
    <rPh sb="3" eb="4">
      <t>ダイ</t>
    </rPh>
    <rPh sb="8" eb="9">
      <t>ダイ</t>
    </rPh>
    <phoneticPr fontId="1"/>
  </si>
  <si>
    <t>221台～240台</t>
    <rPh sb="3" eb="4">
      <t>ダイ</t>
    </rPh>
    <rPh sb="8" eb="9">
      <t>ダイ</t>
    </rPh>
    <phoneticPr fontId="1"/>
  </si>
  <si>
    <t>241台～260台</t>
    <rPh sb="3" eb="4">
      <t>ダイ</t>
    </rPh>
    <rPh sb="8" eb="9">
      <t>ダイ</t>
    </rPh>
    <phoneticPr fontId="1"/>
  </si>
  <si>
    <t>280台～300台</t>
    <rPh sb="3" eb="4">
      <t>ダイ</t>
    </rPh>
    <rPh sb="8" eb="9">
      <t>ダイ</t>
    </rPh>
    <phoneticPr fontId="1"/>
  </si>
  <si>
    <t>301台～320台</t>
    <rPh sb="3" eb="4">
      <t>ダイ</t>
    </rPh>
    <rPh sb="8" eb="9">
      <t>ダイ</t>
    </rPh>
    <phoneticPr fontId="1"/>
  </si>
  <si>
    <t>321台～340台</t>
    <rPh sb="3" eb="4">
      <t>ダイ</t>
    </rPh>
    <rPh sb="8" eb="9">
      <t>ダイ</t>
    </rPh>
    <phoneticPr fontId="1"/>
  </si>
  <si>
    <t>341台～360台</t>
    <rPh sb="3" eb="4">
      <t>ダイ</t>
    </rPh>
    <rPh sb="8" eb="9">
      <t>ダイ</t>
    </rPh>
    <phoneticPr fontId="1"/>
  </si>
  <si>
    <t>361台～380台</t>
    <rPh sb="3" eb="4">
      <t>ダイ</t>
    </rPh>
    <rPh sb="8" eb="9">
      <t>ダイ</t>
    </rPh>
    <phoneticPr fontId="1"/>
  </si>
  <si>
    <t>381台～400台</t>
    <rPh sb="3" eb="4">
      <t>ダイ</t>
    </rPh>
    <rPh sb="8" eb="9">
      <t>ダイ</t>
    </rPh>
    <phoneticPr fontId="1"/>
  </si>
  <si>
    <t>401台～420台</t>
    <rPh sb="3" eb="4">
      <t>ダイ</t>
    </rPh>
    <rPh sb="8" eb="9">
      <t>ダイ</t>
    </rPh>
    <phoneticPr fontId="1"/>
  </si>
  <si>
    <t>421台～440台</t>
    <rPh sb="3" eb="4">
      <t>ダイ</t>
    </rPh>
    <rPh sb="8" eb="9">
      <t>ダイ</t>
    </rPh>
    <phoneticPr fontId="1"/>
  </si>
  <si>
    <t>441台～460台</t>
    <rPh sb="3" eb="4">
      <t>ダイ</t>
    </rPh>
    <rPh sb="8" eb="9">
      <t>ダイ</t>
    </rPh>
    <phoneticPr fontId="1"/>
  </si>
  <si>
    <t>461台～480台</t>
    <rPh sb="3" eb="4">
      <t>ダイ</t>
    </rPh>
    <rPh sb="8" eb="9">
      <t>ダイ</t>
    </rPh>
    <phoneticPr fontId="1"/>
  </si>
  <si>
    <t>481台～500台</t>
    <rPh sb="3" eb="4">
      <t>ダイ</t>
    </rPh>
    <rPh sb="8" eb="9">
      <t>ダイ</t>
    </rPh>
    <phoneticPr fontId="1"/>
  </si>
  <si>
    <t>～20台</t>
    <rPh sb="3" eb="4">
      <t>ダイ</t>
    </rPh>
    <phoneticPr fontId="1"/>
  </si>
  <si>
    <t>１０．レンタル機器をご記入ください</t>
    <rPh sb="7" eb="9">
      <t>キキ</t>
    </rPh>
    <rPh sb="11" eb="13">
      <t>キニュウ</t>
    </rPh>
    <phoneticPr fontId="1"/>
  </si>
  <si>
    <t xml:space="preserve"> レンタル規約に同意します。</t>
    <rPh sb="8" eb="10">
      <t>ドウイ</t>
    </rPh>
    <phoneticPr fontId="1"/>
  </si>
  <si>
    <t>VoIP－GW</t>
    <phoneticPr fontId="1"/>
  </si>
  <si>
    <t>ひかり電話GW(32ch迄)</t>
    <rPh sb="3" eb="5">
      <t>デンワ</t>
    </rPh>
    <rPh sb="12" eb="13">
      <t>マデ</t>
    </rPh>
    <phoneticPr fontId="1"/>
  </si>
  <si>
    <t>ひかり電話GW(100ch迄)</t>
    <rPh sb="3" eb="5">
      <t>デンワ</t>
    </rPh>
    <rPh sb="13" eb="14">
      <t>マデ</t>
    </rPh>
    <phoneticPr fontId="1"/>
  </si>
  <si>
    <t>2-BRI-GW</t>
    <phoneticPr fontId="1"/>
  </si>
  <si>
    <t>4-BRI-GW</t>
    <phoneticPr fontId="1"/>
  </si>
  <si>
    <t>2-PRI-GW</t>
    <phoneticPr fontId="1"/>
  </si>
  <si>
    <t>台</t>
    <rPh sb="0" eb="1">
      <t>ダイ</t>
    </rPh>
    <phoneticPr fontId="1"/>
  </si>
  <si>
    <t>1-PRI-GW</t>
    <phoneticPr fontId="1"/>
  </si>
  <si>
    <t>電話機</t>
    <rPh sb="0" eb="3">
      <t>デンワキ</t>
    </rPh>
    <phoneticPr fontId="1"/>
  </si>
  <si>
    <t>GXP1610</t>
    <phoneticPr fontId="1"/>
  </si>
  <si>
    <t>GXP1625</t>
    <phoneticPr fontId="1"/>
  </si>
  <si>
    <t>GXP1630</t>
    <phoneticPr fontId="1"/>
  </si>
  <si>
    <t>DP750</t>
    <phoneticPr fontId="1"/>
  </si>
  <si>
    <t>DP720</t>
    <phoneticPr fontId="1"/>
  </si>
  <si>
    <t>GAC2500</t>
    <phoneticPr fontId="1"/>
  </si>
  <si>
    <t>HT701</t>
    <phoneticPr fontId="1"/>
  </si>
  <si>
    <t>HT702</t>
    <phoneticPr fontId="1"/>
  </si>
  <si>
    <t>GXP2170</t>
    <phoneticPr fontId="1"/>
  </si>
  <si>
    <t>台</t>
    <rPh sb="0" eb="1">
      <t>ダイ</t>
    </rPh>
    <phoneticPr fontId="1"/>
  </si>
  <si>
    <t>有償版初期費用</t>
    <rPh sb="0" eb="2">
      <t>ユウショウ</t>
    </rPh>
    <rPh sb="2" eb="3">
      <t>バン</t>
    </rPh>
    <rPh sb="3" eb="5">
      <t>ショキ</t>
    </rPh>
    <rPh sb="5" eb="7">
      <t>ヒヨウ</t>
    </rPh>
    <phoneticPr fontId="1"/>
  </si>
  <si>
    <t>MAHO Dialer Professionalｸﾗｲｱﾝﾄ数　※6</t>
    <rPh sb="30" eb="31">
      <t>カズ</t>
    </rPh>
    <phoneticPr fontId="1"/>
  </si>
  <si>
    <t>収容端末数 ※5</t>
    <rPh sb="0" eb="2">
      <t>シュウヨウ</t>
    </rPh>
    <rPh sb="2" eb="4">
      <t>タンマツ</t>
    </rPh>
    <rPh sb="4" eb="5">
      <t>スウ</t>
    </rPh>
    <phoneticPr fontId="1"/>
  </si>
  <si>
    <t>©2007-2017株式会社まほろば工房 All rights reserved.</t>
    <rPh sb="10" eb="12">
      <t>カブシキ</t>
    </rPh>
    <rPh sb="12" eb="14">
      <t>カイシャ</t>
    </rPh>
    <rPh sb="18" eb="20">
      <t>コウボウ</t>
    </rPh>
    <phoneticPr fontId="1"/>
  </si>
  <si>
    <t>ＭＡＨＯ－ＰＢＸ　ＮｅｔＤｅｖａｎｃｅｒＣｌｏｕｄ　注釈表</t>
    <rPh sb="26" eb="28">
      <t>チュウシャク</t>
    </rPh>
    <rPh sb="28" eb="29">
      <t>ヒョウ</t>
    </rPh>
    <phoneticPr fontId="1"/>
  </si>
  <si>
    <r>
      <t>制定：２０１</t>
    </r>
    <r>
      <rPr>
        <sz val="10"/>
        <color theme="1"/>
        <rFont val="Century"/>
        <family val="1"/>
      </rPr>
      <t>7</t>
    </r>
    <r>
      <rPr>
        <sz val="10"/>
        <color theme="1"/>
        <rFont val="ＭＳ 明朝"/>
        <family val="1"/>
        <charset val="128"/>
      </rPr>
      <t>年１１月１日</t>
    </r>
  </si>
  <si>
    <r>
      <t>附則　本規約は２０１</t>
    </r>
    <r>
      <rPr>
        <sz val="10"/>
        <color theme="1"/>
        <rFont val="Century"/>
        <family val="1"/>
      </rPr>
      <t>7</t>
    </r>
    <r>
      <rPr>
        <sz val="10"/>
        <color theme="1"/>
        <rFont val="ＭＳ 明朝"/>
        <family val="1"/>
        <charset val="128"/>
      </rPr>
      <t>年１１月１日から実施されます。</t>
    </r>
  </si>
  <si>
    <t>本規約に定めのない事項、または本規約に関し疑義が生じた場合は、各当事者は、誠意を持って協議のうえ、円満に解決を図るものとします。</t>
  </si>
  <si>
    <t>第２０条　協議事項</t>
  </si>
  <si>
    <t>天災地変、戦争・暴動・内乱、輸送機関の事故、労働争議、その他不可抗力の事由により、各当事者が本規約に基づく債務を履行する事ができない場合には、相手方に対して債務不履行の責任を負わないものとします。</t>
  </si>
  <si>
    <t>第１９条　不可抗力免責</t>
  </si>
  <si>
    <t>本規約は、当事者間の合意の全てを構成し、本規約の対象事項について書面ないし口頭により、それ以前または同時期になされたあらゆる合意または表明に取って代わるものとします。本規約は、正当な権限を有する両当事者の代表者が署名または記名押印した文書による場合を除き、変更できないものとし、他のいかなる行為や文書、慣習法や習慣も、本規約を変更ないし修正するとはみなされないものとします。</t>
  </si>
  <si>
    <t>第１８条　完全合意</t>
  </si>
  <si>
    <t>本規約は日本国法が適用され、本規約に関する紛争の一切は、当社本店住所が管轄する簡易裁判所または地方裁判所を第一審の専属的合意管轄裁判所とします。</t>
  </si>
  <si>
    <t>第１７条　準拠法及び管轄裁判所</t>
  </si>
  <si>
    <t>本ソフトウェアの使用が終了の後も、知的財産権、機密情報、不保証及びその他性質上存続すべき条項は、本ソフトウェアの使用終了後も有効に存続するものとします。</t>
  </si>
  <si>
    <t>第１６条　残存義務</t>
  </si>
  <si>
    <r>
      <t>2.</t>
    </r>
    <r>
      <rPr>
        <sz val="7"/>
        <color theme="1"/>
        <rFont val="Times New Roman"/>
        <family val="1"/>
      </rPr>
      <t xml:space="preserve">   </t>
    </r>
    <r>
      <rPr>
        <sz val="10"/>
        <color theme="1"/>
        <rFont val="ＭＳ 明朝"/>
        <family val="1"/>
        <charset val="128"/>
      </rPr>
      <t>当社は、使用者が本契約の条項に違反したことにより損害を被った場合には、その損害の賠償を使用者に請求することができるものとします。</t>
    </r>
  </si>
  <si>
    <r>
      <t>1.</t>
    </r>
    <r>
      <rPr>
        <sz val="7"/>
        <color theme="1"/>
        <rFont val="Times New Roman"/>
        <family val="1"/>
      </rPr>
      <t xml:space="preserve">   </t>
    </r>
    <r>
      <rPr>
        <sz val="10"/>
        <color theme="1"/>
        <rFont val="ＭＳ 明朝"/>
        <family val="1"/>
        <charset val="128"/>
      </rPr>
      <t>使用者は、いかなる理由によるものであれ、本ソフトウェアに起因して発生した一切の損害について、当社に対し損害賠償請求、その他の支払いを求めることはできません。</t>
    </r>
  </si>
  <si>
    <t>第１５条　損害賠償</t>
  </si>
  <si>
    <r>
      <t>4.</t>
    </r>
    <r>
      <rPr>
        <sz val="7"/>
        <color theme="1"/>
        <rFont val="Times New Roman"/>
        <family val="1"/>
      </rPr>
      <t xml:space="preserve">   </t>
    </r>
    <r>
      <rPr>
        <sz val="10"/>
        <color theme="1"/>
        <rFont val="ＭＳ 明朝"/>
        <family val="1"/>
        <charset val="128"/>
      </rPr>
      <t>当社は、本ソフトウェアのインストール、使用、不使用または使用不能等、使用者その他の第三者が本ソフトウェアに関連して直接的または間接的に被ったいかなる損害（当社の予見可能性の有無を問わず発生した特別損害、間接損害及び逸失利益、機会の損失、データの喪失等を含む）についても責任を負いません。</t>
    </r>
  </si>
  <si>
    <r>
      <t>3.</t>
    </r>
    <r>
      <rPr>
        <sz val="7"/>
        <color theme="1"/>
        <rFont val="Times New Roman"/>
        <family val="1"/>
      </rPr>
      <t xml:space="preserve">   </t>
    </r>
    <r>
      <rPr>
        <sz val="10"/>
        <color theme="1"/>
        <rFont val="ＭＳ 明朝"/>
        <family val="1"/>
        <charset val="128"/>
      </rPr>
      <t>当社は、本ソフトウェアを現状有姿のまま提供するものとし、第三者の知的財産権およびその他の権利の非侵害性、商品性、完全性、有用性及び特定の目的に対する適合性を含め、明示または黙示を問わず一切保証しません。</t>
    </r>
  </si>
  <si>
    <r>
      <t>2.</t>
    </r>
    <r>
      <rPr>
        <sz val="7"/>
        <color theme="1"/>
        <rFont val="Times New Roman"/>
        <family val="1"/>
      </rPr>
      <t xml:space="preserve">   </t>
    </r>
    <r>
      <rPr>
        <sz val="10"/>
        <color theme="1"/>
        <rFont val="ＭＳ 明朝"/>
        <family val="1"/>
        <charset val="128"/>
      </rPr>
      <t>当社は、本ソフトウェアに瑕疵が発見された場合、瑕疵のない本ソフトウェアの提供または当該瑕疵を修補すべく努めるものとします。但し、その実現を保証するものではなく、本ソフトウェアの瑕疵に起因して使用者が被った直接的または間接的損害（通信機器、ソフトウェア等の破損を含む。）および第三者が被った損害については一切責任を負いません。</t>
    </r>
  </si>
  <si>
    <r>
      <t>1.</t>
    </r>
    <r>
      <rPr>
        <sz val="7"/>
        <color theme="1"/>
        <rFont val="Times New Roman"/>
        <family val="1"/>
      </rPr>
      <t xml:space="preserve">    </t>
    </r>
    <r>
      <rPr>
        <sz val="10"/>
        <color theme="1"/>
        <rFont val="ＭＳ 明朝"/>
        <family val="1"/>
        <charset val="128"/>
      </rPr>
      <t>本ソフトウェアの使用に関し、当社は本ソフトウェアを使用するために必要な他社サービスの障害等によって、本ソフトウェアに影響が発生した場合においても、当社は一切の責任を負わないものとします。</t>
    </r>
  </si>
  <si>
    <t>第１４条　免責</t>
  </si>
  <si>
    <t>本ソフトウェアの使用期間の終了、解除、その他理由の如何を問わず本ソフトウェアの使用期間が終了した場合、使用者はいかなる理由においても本ソフトウェアを使用することはできません。使用者は、本ソフトウェアの使用を直ちに停止するとともに対象環境上にある全ての本ソフトウェアを速やかに破棄、及び消去等を行うものとします。当社は当社の定める期間経過後、当社が保管する顧客情報並びにソフトウェアデータの使用者データを削除するものとします。</t>
  </si>
  <si>
    <t>第１３条　使用期間終了時の措置</t>
  </si>
  <si>
    <r>
      <t>(10)</t>
    </r>
    <r>
      <rPr>
        <sz val="7"/>
        <color theme="1"/>
        <rFont val="Times New Roman"/>
        <family val="1"/>
      </rPr>
      <t xml:space="preserve">  </t>
    </r>
    <r>
      <rPr>
        <sz val="10"/>
        <color theme="1"/>
        <rFont val="ＭＳ 明朝"/>
        <family val="1"/>
        <charset val="128"/>
      </rPr>
      <t>その他、合理的な理由に基づき当社が不適切と判断した場合</t>
    </r>
  </si>
  <si>
    <r>
      <t>(9)</t>
    </r>
    <r>
      <rPr>
        <sz val="7"/>
        <color theme="1"/>
        <rFont val="Times New Roman"/>
        <family val="1"/>
      </rPr>
      <t xml:space="preserve">     </t>
    </r>
    <r>
      <rPr>
        <sz val="10"/>
        <color theme="1"/>
        <rFont val="ＭＳ 明朝"/>
        <family val="1"/>
        <charset val="128"/>
      </rPr>
      <t>使用者またはその関係者が反社会的勢力であることが判明した場合</t>
    </r>
  </si>
  <si>
    <r>
      <t>(8)</t>
    </r>
    <r>
      <rPr>
        <sz val="7"/>
        <color theme="1"/>
        <rFont val="Times New Roman"/>
        <family val="1"/>
      </rPr>
      <t xml:space="preserve">     </t>
    </r>
    <r>
      <rPr>
        <sz val="10"/>
        <color theme="1"/>
        <rFont val="ＭＳ 明朝"/>
        <family val="1"/>
        <charset val="128"/>
      </rPr>
      <t>使用者が当社の販売特約店または当社が指定した者を経由して本ソフトウェアの使用許諾を受ける場合であって、使用者と当該販売特約店または当社が指定した者との間の契約が理由の如何を問わず終了した場合</t>
    </r>
  </si>
  <si>
    <r>
      <t>(7)</t>
    </r>
    <r>
      <rPr>
        <sz val="7"/>
        <color theme="1"/>
        <rFont val="Times New Roman"/>
        <family val="1"/>
      </rPr>
      <t xml:space="preserve">     </t>
    </r>
    <r>
      <rPr>
        <sz val="10"/>
        <color theme="1"/>
        <rFont val="ＭＳ 明朝"/>
        <family val="1"/>
        <charset val="128"/>
      </rPr>
      <t>使用者に支配権の変更（株式購入、買収、合併、その他の企業取引など）が発生した場合</t>
    </r>
  </si>
  <si>
    <r>
      <t>(6)</t>
    </r>
    <r>
      <rPr>
        <sz val="7"/>
        <color theme="1"/>
        <rFont val="Times New Roman"/>
        <family val="1"/>
      </rPr>
      <t xml:space="preserve">     </t>
    </r>
    <r>
      <rPr>
        <sz val="10"/>
        <color theme="1"/>
        <rFont val="ＭＳ 明朝"/>
        <family val="1"/>
        <charset val="128"/>
      </rPr>
      <t>使用者に差押、仮差押、仮処分または競売の申立があったとき、若しくは公租公課を滞納した場合</t>
    </r>
  </si>
  <si>
    <r>
      <t>(5)</t>
    </r>
    <r>
      <rPr>
        <sz val="7"/>
        <color theme="1"/>
        <rFont val="Times New Roman"/>
        <family val="1"/>
      </rPr>
      <t xml:space="preserve">     </t>
    </r>
    <r>
      <rPr>
        <sz val="10"/>
        <color theme="1"/>
        <rFont val="ＭＳ 明朝"/>
        <family val="1"/>
        <charset val="128"/>
      </rPr>
      <t>使用者が破産、特別清算、民事再生、または会社更正の申し立てを受け、または自ら申し立てをした場合</t>
    </r>
  </si>
  <si>
    <r>
      <t>(4)</t>
    </r>
    <r>
      <rPr>
        <sz val="7"/>
        <color theme="1"/>
        <rFont val="Times New Roman"/>
        <family val="1"/>
      </rPr>
      <t xml:space="preserve">     </t>
    </r>
    <r>
      <rPr>
        <sz val="10"/>
        <color theme="1"/>
        <rFont val="ＭＳ 明朝"/>
        <family val="1"/>
        <charset val="128"/>
      </rPr>
      <t>使用者が自ら振出し、もしくは引受けた手形または小切手が不渡りとなる等支払停滞に至った場合、またはこれに類する信用不安の状況に陥った場合</t>
    </r>
  </si>
  <si>
    <r>
      <t>(3)</t>
    </r>
    <r>
      <rPr>
        <sz val="7"/>
        <color theme="1"/>
        <rFont val="Times New Roman"/>
        <family val="1"/>
      </rPr>
      <t xml:space="preserve">     </t>
    </r>
    <r>
      <rPr>
        <sz val="10"/>
        <color theme="1"/>
        <rFont val="ＭＳ 明朝"/>
        <family val="1"/>
        <charset val="128"/>
      </rPr>
      <t>使用者が監督官庁から営業許可等の取り消し、停止等の処分を受けた場合</t>
    </r>
  </si>
  <si>
    <r>
      <t>(2)</t>
    </r>
    <r>
      <rPr>
        <sz val="7"/>
        <color theme="1"/>
        <rFont val="Times New Roman"/>
        <family val="1"/>
      </rPr>
      <t xml:space="preserve">     </t>
    </r>
    <r>
      <rPr>
        <sz val="10"/>
        <color theme="1"/>
        <rFont val="ＭＳ 明朝"/>
        <family val="1"/>
        <charset val="128"/>
      </rPr>
      <t>使用者の所在地が不明で通常の方法により連絡が取れなくなった場合</t>
    </r>
  </si>
  <si>
    <r>
      <t>(1)</t>
    </r>
    <r>
      <rPr>
        <sz val="7"/>
        <color theme="1"/>
        <rFont val="Times New Roman"/>
        <family val="1"/>
      </rPr>
      <t xml:space="preserve">     </t>
    </r>
    <r>
      <rPr>
        <sz val="10"/>
        <color theme="1"/>
        <rFont val="ＭＳ 明朝"/>
        <family val="1"/>
        <charset val="128"/>
      </rPr>
      <t>使用者が本規約その他当社の定める使用規定に違反した場合</t>
    </r>
  </si>
  <si>
    <t>当社は、次の場合に、使用者に事前に通知することなく、使用者との本ソフトウェアの使用に関する契約を解除し、使用者による本ソフトウェアの使用を停止または終了させることができます。また、使用者は、次の場合に当社に生じた損害（和解費用及び合理的な弁護士費用を含む）を賠償する義務を負うものとします。</t>
  </si>
  <si>
    <t>第１２条　解除</t>
  </si>
  <si>
    <r>
      <t>7.</t>
    </r>
    <r>
      <rPr>
        <sz val="7"/>
        <color theme="1"/>
        <rFont val="Times New Roman"/>
        <family val="1"/>
      </rPr>
      <t xml:space="preserve">   </t>
    </r>
    <r>
      <rPr>
        <sz val="10"/>
        <color theme="1"/>
        <rFont val="ＭＳ 明朝"/>
        <family val="1"/>
        <charset val="128"/>
      </rPr>
      <t>本ソフトウェアの使用期間が終了した場合、または、相手方から要請があった場合、各当事者は、相手方の要求に従い、速やかに機密情報及び個人情報を返却、または、廃棄するものとします。但し、使用者データについては、当社は返却義務を負わず、廃棄義務のみを負うものとします。</t>
    </r>
  </si>
  <si>
    <r>
      <t>6.</t>
    </r>
    <r>
      <rPr>
        <sz val="7"/>
        <color theme="1"/>
        <rFont val="Times New Roman"/>
        <family val="1"/>
      </rPr>
      <t xml:space="preserve">   </t>
    </r>
    <r>
      <rPr>
        <sz val="10"/>
        <color theme="1"/>
        <rFont val="ＭＳ 明朝"/>
        <family val="1"/>
        <charset val="128"/>
      </rPr>
      <t>第１項にかかわらず、各当事者は、可能な限り事前に相手方に通知して開示に対する異議申し立てを行う機会を相手方に与えた上で、法令に基づき相手方の機密情報及び個人情報を行政機関等に開示できるものとします。</t>
    </r>
  </si>
  <si>
    <r>
      <t>5.</t>
    </r>
    <r>
      <rPr>
        <sz val="7"/>
        <color theme="1"/>
        <rFont val="Times New Roman"/>
        <family val="1"/>
      </rPr>
      <t xml:space="preserve">   </t>
    </r>
    <r>
      <rPr>
        <sz val="10"/>
        <color theme="1"/>
        <rFont val="ＭＳ 明朝"/>
        <family val="1"/>
        <charset val="128"/>
      </rPr>
      <t>第１項にかかわらず、本ソフトウェア使用のためのシステムに起因する情報漏洩等の事故に関し、当社は、一切の責任を負わないものとします。</t>
    </r>
  </si>
  <si>
    <r>
      <t>4.</t>
    </r>
    <r>
      <rPr>
        <sz val="7"/>
        <color theme="1"/>
        <rFont val="Times New Roman"/>
        <family val="1"/>
      </rPr>
      <t xml:space="preserve">   </t>
    </r>
    <r>
      <rPr>
        <sz val="10"/>
        <color theme="1"/>
        <rFont val="ＭＳ 明朝"/>
        <family val="1"/>
        <charset val="128"/>
      </rPr>
      <t>本ソフトウェアの使用において、使用者が、当社が提供するソフトェアに保存した個人情報等について当社が提供するソフトウェアが設置・インストールされたクラウドサービスの過失等により、その情報が漏えい等によって損害が発生した場合、当社はその損害を免責されるものとします。</t>
    </r>
  </si>
  <si>
    <r>
      <t>3.</t>
    </r>
    <r>
      <rPr>
        <sz val="7"/>
        <color theme="1"/>
        <rFont val="Times New Roman"/>
        <family val="1"/>
      </rPr>
      <t xml:space="preserve">   </t>
    </r>
    <r>
      <rPr>
        <sz val="10"/>
        <color theme="1"/>
        <rFont val="ＭＳ 明朝"/>
        <family val="1"/>
        <charset val="128"/>
      </rPr>
      <t>本規約において「個人情報」とは、当社が本業務を行う上で、自らが収集し、かつ管理する個人情報、または使用者から提供された個人情報を指すものとします。</t>
    </r>
  </si>
  <si>
    <r>
      <t>(4)</t>
    </r>
    <r>
      <rPr>
        <sz val="7"/>
        <color theme="1"/>
        <rFont val="Times New Roman"/>
        <family val="1"/>
      </rPr>
      <t xml:space="preserve">     </t>
    </r>
    <r>
      <rPr>
        <sz val="10"/>
        <color theme="1"/>
        <rFont val="ＭＳ 明朝"/>
        <family val="1"/>
        <charset val="128"/>
      </rPr>
      <t>情報の開示の後、情報の開示を受けた当事者が、第三者により秘密保持義務を負わず適法に入手した情報</t>
    </r>
  </si>
  <si>
    <r>
      <t>(3)</t>
    </r>
    <r>
      <rPr>
        <sz val="7"/>
        <color theme="1"/>
        <rFont val="Times New Roman"/>
        <family val="1"/>
      </rPr>
      <t xml:space="preserve">     </t>
    </r>
    <r>
      <rPr>
        <sz val="10"/>
        <color theme="1"/>
        <rFont val="ＭＳ 明朝"/>
        <family val="1"/>
        <charset val="128"/>
      </rPr>
      <t>情報の開示の以前から、情報の開示を受けた当事者が適法に所持していた情報</t>
    </r>
  </si>
  <si>
    <r>
      <t>(2)</t>
    </r>
    <r>
      <rPr>
        <sz val="7"/>
        <color theme="1"/>
        <rFont val="Times New Roman"/>
        <family val="1"/>
      </rPr>
      <t xml:space="preserve">     </t>
    </r>
    <r>
      <rPr>
        <sz val="10"/>
        <color theme="1"/>
        <rFont val="ＭＳ 明朝"/>
        <family val="1"/>
        <charset val="128"/>
      </rPr>
      <t>情報の開示後、情報の開示を受けた当事者の責に帰すべき事由によらず、公知または公用となった情報</t>
    </r>
  </si>
  <si>
    <r>
      <t>(1)</t>
    </r>
    <r>
      <rPr>
        <sz val="7"/>
        <color theme="1"/>
        <rFont val="Times New Roman"/>
        <family val="1"/>
      </rPr>
      <t xml:space="preserve">     </t>
    </r>
    <r>
      <rPr>
        <sz val="10"/>
        <color theme="1"/>
        <rFont val="ＭＳ 明朝"/>
        <family val="1"/>
        <charset val="128"/>
      </rPr>
      <t>情報の開示の時点で、すでに公知または公用である情報</t>
    </r>
  </si>
  <si>
    <r>
      <t>2.</t>
    </r>
    <r>
      <rPr>
        <sz val="7"/>
        <color theme="1"/>
        <rFont val="Times New Roman"/>
        <family val="1"/>
      </rPr>
      <t xml:space="preserve">   </t>
    </r>
    <r>
      <rPr>
        <sz val="10"/>
        <color theme="1"/>
        <rFont val="ＭＳ 明朝"/>
        <family val="1"/>
        <charset val="128"/>
      </rPr>
      <t>以下の各号のいずれかに該当する機密情報については、各当事者は前項の義務を負わないものとします。</t>
    </r>
  </si>
  <si>
    <r>
      <t>1.</t>
    </r>
    <r>
      <rPr>
        <sz val="7"/>
        <color theme="1"/>
        <rFont val="Times New Roman"/>
        <family val="1"/>
      </rPr>
      <t xml:space="preserve">  </t>
    </r>
    <r>
      <rPr>
        <sz val="10"/>
        <color theme="1"/>
        <rFont val="ＭＳ 明朝"/>
        <family val="1"/>
        <charset val="128"/>
      </rPr>
      <t>当社及び使用者</t>
    </r>
    <r>
      <rPr>
        <sz val="10"/>
        <color theme="1"/>
        <rFont val="Century"/>
        <family val="1"/>
      </rPr>
      <t>(</t>
    </r>
    <r>
      <rPr>
        <sz val="10"/>
        <color theme="1"/>
        <rFont val="ＭＳ 明朝"/>
        <family val="1"/>
        <charset val="128"/>
      </rPr>
      <t>以下「各当事者」とします</t>
    </r>
    <r>
      <rPr>
        <sz val="10"/>
        <color theme="1"/>
        <rFont val="Century"/>
        <family val="1"/>
      </rPr>
      <t>)</t>
    </r>
    <r>
      <rPr>
        <sz val="10"/>
        <color theme="1"/>
        <rFont val="ＭＳ 明朝"/>
        <family val="1"/>
        <charset val="128"/>
      </rPr>
      <t>は、善良なる管理者の注意をもって相手方の機密情報及び個人情報を保護し、知る必要があって書面で機密の保持に合意した従業員等以外の第三者に対してこれを開示せず、また、本ソフトウェアの使用または提供の目的以外にこれを使用しないものとします。各当事者は、本項の違反に関する自己の従業員等の行為に対しても連帯して責任を負うものとします。</t>
    </r>
  </si>
  <si>
    <t>第１１条　機密情報及び個人情報</t>
  </si>
  <si>
    <t>本ソフトウェアに係る著作権その他の知的財産権（以下「著作権等」といいます）は、当社または当該著作権等の権利を有する第三者に帰属します。当社は、本ソフトウェアを使用者に提供し、本ソフトウェアの使用を許諾する権利を有していることを保証します。なお、本契約によって、使用者に対する本ソフトウェアに係る著作権等その他何らかの権利の譲渡等を意味するものではありません。</t>
  </si>
  <si>
    <t>第１０条　著作権等の帰属</t>
  </si>
  <si>
    <r>
      <t>(7)</t>
    </r>
    <r>
      <rPr>
        <sz val="7"/>
        <color theme="1"/>
        <rFont val="Times New Roman"/>
        <family val="1"/>
      </rPr>
      <t xml:space="preserve">     </t>
    </r>
    <r>
      <rPr>
        <sz val="10"/>
        <color theme="1"/>
        <rFont val="ＭＳ 明朝"/>
        <family val="1"/>
        <charset val="128"/>
      </rPr>
      <t>その他、当社の単独の裁量により必要と判断した場合</t>
    </r>
  </si>
  <si>
    <r>
      <t>(6)</t>
    </r>
    <r>
      <rPr>
        <sz val="7"/>
        <color theme="1"/>
        <rFont val="Times New Roman"/>
        <family val="1"/>
      </rPr>
      <t xml:space="preserve">     </t>
    </r>
    <r>
      <rPr>
        <sz val="10"/>
        <color theme="1"/>
        <rFont val="ＭＳ 明朝"/>
        <family val="1"/>
        <charset val="128"/>
      </rPr>
      <t>当社が使用者への本ソフトウェアを提供できなくなり、かつ、当社が使用者に対し</t>
    </r>
    <r>
      <rPr>
        <sz val="10"/>
        <color theme="1"/>
        <rFont val="Century"/>
        <family val="1"/>
      </rPr>
      <t>60</t>
    </r>
    <r>
      <rPr>
        <sz val="10"/>
        <color theme="1"/>
        <rFont val="ＭＳ 明朝"/>
        <family val="1"/>
        <charset val="128"/>
      </rPr>
      <t>日以上前に本ソフトウェア提供終了の事前通知を行った場合</t>
    </r>
  </si>
  <si>
    <r>
      <t>(5)</t>
    </r>
    <r>
      <rPr>
        <sz val="7"/>
        <color theme="1"/>
        <rFont val="Times New Roman"/>
        <family val="1"/>
      </rPr>
      <t xml:space="preserve">     </t>
    </r>
    <r>
      <rPr>
        <sz val="10"/>
        <color theme="1"/>
        <rFont val="ＭＳ 明朝"/>
        <family val="1"/>
        <charset val="128"/>
      </rPr>
      <t>本ソフトウェアを使用するために必要となる当社ネットワークまたはサーバを混乱させる可能性のある使用がなされた場合</t>
    </r>
  </si>
  <si>
    <r>
      <t>(4)</t>
    </r>
    <r>
      <rPr>
        <sz val="7"/>
        <color theme="1"/>
        <rFont val="Times New Roman"/>
        <family val="1"/>
      </rPr>
      <t xml:space="preserve">     </t>
    </r>
    <r>
      <rPr>
        <sz val="10"/>
        <color theme="1"/>
        <rFont val="ＭＳ 明朝"/>
        <family val="1"/>
        <charset val="128"/>
      </rPr>
      <t>本ソフトウェアの全部または一部の使用を行うにあたって前提となる他社サービス提供事業者の提供が停止・終了した場合</t>
    </r>
  </si>
  <si>
    <r>
      <t>(3)</t>
    </r>
    <r>
      <rPr>
        <sz val="7"/>
        <color theme="1"/>
        <rFont val="Times New Roman"/>
        <family val="1"/>
      </rPr>
      <t xml:space="preserve">     </t>
    </r>
    <r>
      <rPr>
        <sz val="10"/>
        <color theme="1"/>
        <rFont val="ＭＳ 明朝"/>
        <family val="1"/>
        <charset val="128"/>
      </rPr>
      <t>セキュリティ向上・パフォーマンス向上・監視に伴うメンテナンスが必要であると当社が判断した場合</t>
    </r>
  </si>
  <si>
    <r>
      <t>(2)</t>
    </r>
    <r>
      <rPr>
        <sz val="7"/>
        <color theme="1"/>
        <rFont val="Times New Roman"/>
        <family val="1"/>
      </rPr>
      <t xml:space="preserve">     </t>
    </r>
    <r>
      <rPr>
        <sz val="10"/>
        <color theme="1"/>
        <rFont val="ＭＳ 明朝"/>
        <family val="1"/>
        <charset val="128"/>
      </rPr>
      <t>本ソフトウェアの使用を継続するために必要な当社設備に影響を与える施設の電気通信設備に障害等が生じた場合</t>
    </r>
  </si>
  <si>
    <r>
      <t>(1)</t>
    </r>
    <r>
      <rPr>
        <sz val="7"/>
        <color theme="1"/>
        <rFont val="Times New Roman"/>
        <family val="1"/>
      </rPr>
      <t xml:space="preserve">     </t>
    </r>
    <r>
      <rPr>
        <sz val="10"/>
        <color theme="1"/>
        <rFont val="ＭＳ 明朝"/>
        <family val="1"/>
        <charset val="128"/>
      </rPr>
      <t>天災事変その他の非常事態が発生した場合</t>
    </r>
  </si>
  <si>
    <t>当社は、次の各号のいずれかを発見した場合、使用者への事前告知なく本ソフトウェアの仕様を変更、あるいは、本ソフトウェアの仕様の全部または一部の提供を停止・終了させることができるものとします。なお、使用者の要請がある場合といえども、当社は停止の理由を提供する義務は負わないものとします。</t>
  </si>
  <si>
    <t>第９条　本ソフトウェア使用の停止・終了</t>
  </si>
  <si>
    <r>
      <t>3.</t>
    </r>
    <r>
      <rPr>
        <sz val="7"/>
        <color theme="1"/>
        <rFont val="Times New Roman"/>
        <family val="1"/>
      </rPr>
      <t xml:space="preserve">   </t>
    </r>
    <r>
      <rPr>
        <sz val="10"/>
        <color theme="1"/>
        <rFont val="ＭＳ 明朝"/>
        <family val="1"/>
        <charset val="128"/>
      </rPr>
      <t>本サポートサービスを実施するにあたり、使用者からの要請により当社が設置場所を訪問する場合、使用者は別途定める訪問サポート料ならびに当社が指定する交通費を支払うものとします。</t>
    </r>
  </si>
  <si>
    <r>
      <t>2.</t>
    </r>
    <r>
      <rPr>
        <sz val="7"/>
        <color theme="1"/>
        <rFont val="Times New Roman"/>
        <family val="1"/>
      </rPr>
      <t xml:space="preserve">   </t>
    </r>
    <r>
      <rPr>
        <sz val="10"/>
        <color theme="1"/>
        <rFont val="ＭＳ 明朝"/>
        <family val="1"/>
        <charset val="128"/>
      </rPr>
      <t>当社は、使用者に対してサポート対象製品の稼働状況並びにサポート状況について毎月末日付で報告書を提出するものとします。</t>
    </r>
  </si>
  <si>
    <r>
      <t>(6)</t>
    </r>
    <r>
      <rPr>
        <sz val="7"/>
        <color theme="1"/>
        <rFont val="Times New Roman"/>
        <family val="1"/>
      </rPr>
      <t xml:space="preserve">     </t>
    </r>
    <r>
      <rPr>
        <sz val="10"/>
        <color theme="1"/>
        <rFont val="ＭＳ 明朝"/>
        <family val="1"/>
        <charset val="128"/>
      </rPr>
      <t>サポート対象製品の設定方法並びに使用方法について不明な点がある場合は、本サポートの窓口を通じてサポートを受けることができます。</t>
    </r>
  </si>
  <si>
    <r>
      <t>(5)</t>
    </r>
    <r>
      <rPr>
        <sz val="7"/>
        <color theme="1"/>
        <rFont val="Times New Roman"/>
        <family val="1"/>
      </rPr>
      <t xml:space="preserve">     </t>
    </r>
    <r>
      <rPr>
        <sz val="10"/>
        <color theme="1"/>
        <rFont val="ＭＳ 明朝"/>
        <family val="1"/>
        <charset val="128"/>
      </rPr>
      <t>使用者の要請によりバックアップした設定情報をサポート対象機器に戻すことができます。</t>
    </r>
  </si>
  <si>
    <r>
      <t>(4)</t>
    </r>
    <r>
      <rPr>
        <sz val="7"/>
        <color theme="1"/>
        <rFont val="Times New Roman"/>
        <family val="1"/>
      </rPr>
      <t xml:space="preserve">     </t>
    </r>
    <r>
      <rPr>
        <sz val="10"/>
        <color theme="1"/>
        <rFont val="ＭＳ 明朝"/>
        <family val="1"/>
        <charset val="128"/>
      </rPr>
      <t>当社は、必要に応じ、サポート対象製品の起動及び制御を行うものとします。</t>
    </r>
  </si>
  <si>
    <r>
      <t>(3)</t>
    </r>
    <r>
      <rPr>
        <sz val="7"/>
        <color theme="1"/>
        <rFont val="Times New Roman"/>
        <family val="1"/>
      </rPr>
      <t xml:space="preserve">     </t>
    </r>
    <r>
      <rPr>
        <sz val="10"/>
        <color theme="1"/>
        <rFont val="ＭＳ 明朝"/>
        <family val="1"/>
        <charset val="128"/>
      </rPr>
      <t>本サポートの実施にあたり、何らかの形で輸送が発生する場合の輸送費は、全て送り側負担とします。</t>
    </r>
  </si>
  <si>
    <r>
      <t>(2)</t>
    </r>
    <r>
      <rPr>
        <sz val="7"/>
        <color theme="1"/>
        <rFont val="Times New Roman"/>
        <family val="1"/>
      </rPr>
      <t xml:space="preserve">     </t>
    </r>
    <r>
      <rPr>
        <sz val="10"/>
        <color theme="1"/>
        <rFont val="ＭＳ 明朝"/>
        <family val="1"/>
        <charset val="128"/>
      </rPr>
      <t>発生している問題の解消に向けて、当社はサポートを実施するものとします。但し、完全な問題解決を保証するものではありません。</t>
    </r>
  </si>
  <si>
    <r>
      <t>(1)</t>
    </r>
    <r>
      <rPr>
        <sz val="7"/>
        <color theme="1"/>
        <rFont val="Times New Roman"/>
        <family val="1"/>
      </rPr>
      <t xml:space="preserve">     </t>
    </r>
    <r>
      <rPr>
        <sz val="10"/>
        <color theme="1"/>
        <rFont val="ＭＳ 明朝"/>
        <family val="1"/>
        <charset val="128"/>
      </rPr>
      <t>当社は、本サポートの実施の為に当社が必要と判断した場合に限り、使用者が使用するサポート対象製品と当社サポートセンターを、インターネットを経由した</t>
    </r>
    <r>
      <rPr>
        <sz val="10"/>
        <color theme="1"/>
        <rFont val="Century"/>
        <family val="1"/>
      </rPr>
      <t>VPN</t>
    </r>
    <r>
      <rPr>
        <sz val="10"/>
        <color theme="1"/>
        <rFont val="ＭＳ 明朝"/>
        <family val="1"/>
        <charset val="128"/>
      </rPr>
      <t>により接続し、当該製品にアクセスすることができるものとします。作業内容については、可能な限り事前に使用者に通知して実施することとし、事前に通知できなかった場合においても、事後に作業内容を報告するものとします。</t>
    </r>
  </si>
  <si>
    <r>
      <t>1.</t>
    </r>
    <r>
      <rPr>
        <sz val="7"/>
        <color theme="1"/>
        <rFont val="Times New Roman"/>
        <family val="1"/>
      </rPr>
      <t xml:space="preserve">  </t>
    </r>
    <r>
      <rPr>
        <sz val="10"/>
        <color theme="1"/>
        <rFont val="ＭＳ 明朝"/>
        <family val="1"/>
        <charset val="128"/>
      </rPr>
      <t>対応方法</t>
    </r>
  </si>
  <si>
    <t>本ソフトウェア使用者は、おまかせサポートサービス料金を別途支払うことで、第７条記載のソフトウェア使用サポートに加えて、使用者が使用する本ソフトウェアを健全に動作させるため、当社が使用者と協議、本ソフトウェアの稼働状態の管理、設定の変更等の次のサポートサービスの提供を受けることができます。</t>
  </si>
  <si>
    <t>第８条　おまかせサポートサービス</t>
  </si>
  <si>
    <r>
      <t>4.</t>
    </r>
    <r>
      <rPr>
        <sz val="7"/>
        <color theme="1"/>
        <rFont val="Times New Roman"/>
        <family val="1"/>
      </rPr>
      <t xml:space="preserve">   </t>
    </r>
    <r>
      <rPr>
        <sz val="10"/>
        <color theme="1"/>
        <rFont val="ＭＳ 明朝"/>
        <family val="1"/>
        <charset val="128"/>
      </rPr>
      <t>使用者は、前各号を実施するために必要な作業に協力するものとします。</t>
    </r>
  </si>
  <si>
    <r>
      <t>(4)</t>
    </r>
    <r>
      <rPr>
        <sz val="7"/>
        <color theme="1"/>
        <rFont val="Times New Roman"/>
        <family val="1"/>
      </rPr>
      <t xml:space="preserve">     </t>
    </r>
    <r>
      <rPr>
        <sz val="10"/>
        <color theme="1"/>
        <rFont val="ＭＳ 明朝"/>
        <family val="1"/>
        <charset val="128"/>
      </rPr>
      <t>本サポートは、サポート対象製品の故障ならびに不具合を回復させることを保障するものではありません。</t>
    </r>
  </si>
  <si>
    <r>
      <t>(3)</t>
    </r>
    <r>
      <rPr>
        <sz val="7"/>
        <color theme="1"/>
        <rFont val="Times New Roman"/>
        <family val="1"/>
      </rPr>
      <t xml:space="preserve">     </t>
    </r>
    <r>
      <rPr>
        <sz val="10"/>
        <color theme="1"/>
        <rFont val="ＭＳ 明朝"/>
        <family val="1"/>
        <charset val="128"/>
      </rPr>
      <t>当社は、使用者が使用する本ソフトウェアに問題が発生した場合、その問題を改善させるために必要な判定をするための支援を行うものとします。</t>
    </r>
  </si>
  <si>
    <r>
      <t>(2)</t>
    </r>
    <r>
      <rPr>
        <sz val="7"/>
        <color theme="1"/>
        <rFont val="Times New Roman"/>
        <family val="1"/>
      </rPr>
      <t xml:space="preserve">     </t>
    </r>
    <r>
      <rPr>
        <sz val="10"/>
        <color theme="1"/>
        <rFont val="ＭＳ 明朝"/>
        <family val="1"/>
        <charset val="128"/>
      </rPr>
      <t>本サポートには現地での調査や作業は含まれないものとします。</t>
    </r>
  </si>
  <si>
    <r>
      <t>(1)</t>
    </r>
    <r>
      <rPr>
        <sz val="7"/>
        <color theme="1"/>
        <rFont val="Times New Roman"/>
        <family val="1"/>
      </rPr>
      <t xml:space="preserve">     </t>
    </r>
    <r>
      <rPr>
        <sz val="10"/>
        <color theme="1"/>
        <rFont val="ＭＳ 明朝"/>
        <family val="1"/>
        <charset val="128"/>
      </rPr>
      <t>原則、電子メールでの対応を提供します。</t>
    </r>
  </si>
  <si>
    <r>
      <t>3.</t>
    </r>
    <r>
      <rPr>
        <sz val="7"/>
        <color theme="1"/>
        <rFont val="Times New Roman"/>
        <family val="1"/>
      </rPr>
      <t xml:space="preserve">   </t>
    </r>
    <r>
      <rPr>
        <sz val="10"/>
        <color theme="1"/>
        <rFont val="ＭＳ 明朝"/>
        <family val="1"/>
        <charset val="128"/>
      </rPr>
      <t>対応方法</t>
    </r>
  </si>
  <si>
    <r>
      <t>2.</t>
    </r>
    <r>
      <rPr>
        <sz val="7"/>
        <color theme="1"/>
        <rFont val="Times New Roman"/>
        <family val="1"/>
      </rPr>
      <t xml:space="preserve">   </t>
    </r>
    <r>
      <rPr>
        <sz val="10"/>
        <color theme="1"/>
        <rFont val="ＭＳ 明朝"/>
        <family val="1"/>
        <charset val="128"/>
      </rPr>
      <t>障害発生時の処理は、当社は使用者に対して可能な限り速やかに実施するものとします。</t>
    </r>
  </si>
  <si>
    <t>但し、作業内容により上記を超えて作業する場合もあるものとします。</t>
  </si>
  <si>
    <r>
      <t>午前</t>
    </r>
    <r>
      <rPr>
        <sz val="10"/>
        <color theme="1"/>
        <rFont val="Century"/>
        <family val="1"/>
      </rPr>
      <t>9</t>
    </r>
    <r>
      <rPr>
        <sz val="10"/>
        <color theme="1"/>
        <rFont val="ＭＳ 明朝"/>
        <family val="1"/>
        <charset val="128"/>
      </rPr>
      <t>時</t>
    </r>
    <r>
      <rPr>
        <sz val="10"/>
        <color theme="1"/>
        <rFont val="Century"/>
        <family val="1"/>
      </rPr>
      <t>00</t>
    </r>
    <r>
      <rPr>
        <sz val="10"/>
        <color theme="1"/>
        <rFont val="ＭＳ 明朝"/>
        <family val="1"/>
        <charset val="128"/>
      </rPr>
      <t>分から午後</t>
    </r>
    <r>
      <rPr>
        <sz val="10"/>
        <color theme="1"/>
        <rFont val="Century"/>
        <family val="1"/>
      </rPr>
      <t>5</t>
    </r>
    <r>
      <rPr>
        <sz val="10"/>
        <color theme="1"/>
        <rFont val="ＭＳ 明朝"/>
        <family val="1"/>
        <charset val="128"/>
      </rPr>
      <t>時</t>
    </r>
    <r>
      <rPr>
        <sz val="10"/>
        <color theme="1"/>
        <rFont val="Century"/>
        <family val="1"/>
      </rPr>
      <t>00</t>
    </r>
    <r>
      <rPr>
        <sz val="10"/>
        <color theme="1"/>
        <rFont val="ＭＳ 明朝"/>
        <family val="1"/>
        <charset val="128"/>
      </rPr>
      <t>分</t>
    </r>
  </si>
  <si>
    <t>土日祭日及び臨時休業日（夏季・年末年始・ゴールデンウィークなど）を除く平日の</t>
  </si>
  <si>
    <r>
      <t>1.</t>
    </r>
    <r>
      <rPr>
        <sz val="7"/>
        <color theme="1"/>
        <rFont val="Times New Roman"/>
        <family val="1"/>
      </rPr>
      <t xml:space="preserve">   </t>
    </r>
    <r>
      <rPr>
        <sz val="10"/>
        <color theme="1"/>
        <rFont val="ＭＳ 明朝"/>
        <family val="1"/>
        <charset val="128"/>
      </rPr>
      <t>サポート提供時間</t>
    </r>
  </si>
  <si>
    <t>当社は、使用者に対して、本ソフトウェアの使用に当たって、以下のサポートを提供するものとします。</t>
  </si>
  <si>
    <t>第７条　ソフトウェア使用サポート</t>
  </si>
  <si>
    <r>
      <t>4.</t>
    </r>
    <r>
      <rPr>
        <sz val="7"/>
        <color theme="1"/>
        <rFont val="Times New Roman"/>
        <family val="1"/>
      </rPr>
      <t xml:space="preserve">   </t>
    </r>
    <r>
      <rPr>
        <sz val="10"/>
        <color theme="1"/>
        <rFont val="ＭＳ 明朝"/>
        <family val="1"/>
        <charset val="128"/>
      </rPr>
      <t>使用者は、本ソフトウェア使用期間中の途中解約はできないものとします。</t>
    </r>
  </si>
  <si>
    <r>
      <t>3.</t>
    </r>
    <r>
      <rPr>
        <sz val="7"/>
        <color theme="1"/>
        <rFont val="Times New Roman"/>
        <family val="1"/>
      </rPr>
      <t xml:space="preserve">   </t>
    </r>
    <r>
      <rPr>
        <sz val="10"/>
        <color theme="1"/>
        <rFont val="ＭＳ 明朝"/>
        <family val="1"/>
        <charset val="128"/>
      </rPr>
      <t>本ソフトウェア使用期間は、使用開始日から３ヶ月間は解約できないものとし、当社または、使用者のいずれかが期間満了の前月末日前までに更新拒絶しないかぎり、さらに</t>
    </r>
    <r>
      <rPr>
        <sz val="10"/>
        <color theme="1"/>
        <rFont val="Century"/>
        <family val="1"/>
      </rPr>
      <t>1</t>
    </r>
    <r>
      <rPr>
        <sz val="10"/>
        <color theme="1"/>
        <rFont val="ＭＳ 明朝"/>
        <family val="1"/>
        <charset val="128"/>
      </rPr>
      <t>か月間自動更新され、以後も同様とします。この場合、使用者は、別段の合意がない限り、更新時点で使用者が使用中の本ライセンス情報が自動的に継続され、使用者は、かかるソフトウェア使用内容に対応した使用許諾料金を当社所定の方法及び期限に基づき当社に支払うものとします。</t>
    </r>
  </si>
  <si>
    <r>
      <t>2.</t>
    </r>
    <r>
      <rPr>
        <sz val="7"/>
        <color theme="1"/>
        <rFont val="Times New Roman"/>
        <family val="1"/>
      </rPr>
      <t xml:space="preserve">   </t>
    </r>
    <r>
      <rPr>
        <sz val="10"/>
        <color theme="1"/>
        <rFont val="ＭＳ 明朝"/>
        <family val="1"/>
        <charset val="128"/>
      </rPr>
      <t>本ソフトウェア使用期間中、使用者は別途当社が提供するライセンス情報を、当社所定の条件に従って追加することができます。但し、ソフトウェア使用期間中に追加されたライセンス情報の提供は、ソフトウェア使用期間が更新されず終了した時に全て終了するものとします。</t>
    </r>
  </si>
  <si>
    <r>
      <t>1.</t>
    </r>
    <r>
      <rPr>
        <sz val="7"/>
        <color theme="1"/>
        <rFont val="Times New Roman"/>
        <family val="1"/>
      </rPr>
      <t xml:space="preserve">  </t>
    </r>
    <r>
      <rPr>
        <sz val="10"/>
        <color theme="1"/>
        <rFont val="ＭＳ 明朝"/>
        <family val="1"/>
        <charset val="128"/>
      </rPr>
      <t>本ソフトウェアの使用期間（以下「ソフトウェア使用期間」とします）は、申込書または当該申込に対する当社の承諾通知に記載される期間とします。</t>
    </r>
  </si>
  <si>
    <t>第６条　期間</t>
  </si>
  <si>
    <r>
      <t>4.</t>
    </r>
    <r>
      <rPr>
        <sz val="7"/>
        <color theme="1"/>
        <rFont val="Times New Roman"/>
        <family val="1"/>
      </rPr>
      <t xml:space="preserve">   </t>
    </r>
    <r>
      <rPr>
        <sz val="10"/>
        <color theme="1"/>
        <rFont val="ＭＳ 明朝"/>
        <family val="1"/>
        <charset val="128"/>
      </rPr>
      <t>前各項にかかわらず、使用者が当社の販売特約店または、当社の販売特約店が指定した法人を経由して本ソフトウェアの許諾を受ける場合、支払いに関する事項は使用者と販売特約店または、当社の販売特約店が指定した法人の間における各種契約に準じるものとします。</t>
    </r>
  </si>
  <si>
    <r>
      <t>3.</t>
    </r>
    <r>
      <rPr>
        <sz val="7"/>
        <color theme="1"/>
        <rFont val="Times New Roman"/>
        <family val="1"/>
      </rPr>
      <t xml:space="preserve">   </t>
    </r>
    <r>
      <rPr>
        <sz val="10"/>
        <color theme="1"/>
        <rFont val="ＭＳ 明朝"/>
        <family val="1"/>
        <charset val="128"/>
      </rPr>
      <t>支払期限を経過しても、使用者による支払がなされない場合、使用者は支払期限の翌日から完済の日まで年利</t>
    </r>
    <r>
      <rPr>
        <sz val="10"/>
        <color theme="1"/>
        <rFont val="Century"/>
        <family val="1"/>
      </rPr>
      <t>14.6%</t>
    </r>
    <r>
      <rPr>
        <sz val="10"/>
        <color theme="1"/>
        <rFont val="ＭＳ 明朝"/>
        <family val="1"/>
        <charset val="128"/>
      </rPr>
      <t>（年</t>
    </r>
    <r>
      <rPr>
        <sz val="10"/>
        <color theme="1"/>
        <rFont val="Century"/>
        <family val="1"/>
      </rPr>
      <t>365</t>
    </r>
    <r>
      <rPr>
        <sz val="10"/>
        <color theme="1"/>
        <rFont val="ＭＳ 明朝"/>
        <family val="1"/>
        <charset val="128"/>
      </rPr>
      <t>日の日割り）の割合による遅延損害金を当社の指定する方法により当社に支払うものとします。また、使用者は、使用許諾料金及び遅延損害金の回収にかかった合理的な費用（弁護士費用を含む）をすべて負担するものとします。</t>
    </r>
  </si>
  <si>
    <r>
      <t>2.</t>
    </r>
    <r>
      <rPr>
        <sz val="7"/>
        <color theme="1"/>
        <rFont val="Times New Roman"/>
        <family val="1"/>
      </rPr>
      <t xml:space="preserve">   </t>
    </r>
    <r>
      <rPr>
        <sz val="10"/>
        <color theme="1"/>
        <rFont val="ＭＳ 明朝"/>
        <family val="1"/>
        <charset val="128"/>
      </rPr>
      <t>支払期限については、別段の合意がある場合を除き、銀行振込の場合は、当月末締め翌月末を支払い期限とし、自動引落の場合は、当月末締め翌月２０日を支払い期限とします。</t>
    </r>
  </si>
  <si>
    <r>
      <t>1.</t>
    </r>
    <r>
      <rPr>
        <sz val="7"/>
        <color theme="1"/>
        <rFont val="Times New Roman"/>
        <family val="1"/>
      </rPr>
      <t xml:space="preserve">  </t>
    </r>
    <r>
      <rPr>
        <sz val="10"/>
        <color theme="1"/>
        <rFont val="ＭＳ 明朝"/>
        <family val="1"/>
        <charset val="128"/>
      </rPr>
      <t>本ソフトウェアの使用許諾料金及び支払方法は、当社が別途定める価格・方法によるものとします。但し、当社は、少なくとも本ソフトウェアの使用期間満了の</t>
    </r>
    <r>
      <rPr>
        <sz val="10"/>
        <color theme="1"/>
        <rFont val="Century"/>
        <family val="1"/>
      </rPr>
      <t>30</t>
    </r>
    <r>
      <rPr>
        <sz val="10"/>
        <color theme="1"/>
        <rFont val="ＭＳ 明朝"/>
        <family val="1"/>
        <charset val="128"/>
      </rPr>
      <t>日前までに使用者に書面（メールを含む）で通知することにより、次回更新時の使用許諾料金を改訂できるものとします。なお、本ソフトウェアを使用するに際して必要となるハードウエアならびにサービスがある場合は、別途費用が発生します。</t>
    </r>
  </si>
  <si>
    <t>第５条　支払い</t>
  </si>
  <si>
    <r>
      <t>5.</t>
    </r>
    <r>
      <rPr>
        <sz val="7"/>
        <color theme="1"/>
        <rFont val="Times New Roman"/>
        <family val="1"/>
      </rPr>
      <t xml:space="preserve">   </t>
    </r>
    <r>
      <rPr>
        <sz val="10"/>
        <color theme="1"/>
        <rFont val="ＭＳ 明朝"/>
        <family val="1"/>
        <charset val="128"/>
      </rPr>
      <t>使用者は、本ソフトウェアを国外に持ち出す場合には、日本の輸出入関連法規類を遵守するものとします。使用者は、本項の規定に違反した行為により生じるいかなる問題についても使用者自身の責任と負担でこれを解決するものとします。</t>
    </r>
  </si>
  <si>
    <r>
      <t>(5)</t>
    </r>
    <r>
      <rPr>
        <sz val="7"/>
        <color theme="1"/>
        <rFont val="Times New Roman"/>
        <family val="1"/>
      </rPr>
      <t xml:space="preserve">     </t>
    </r>
    <r>
      <rPr>
        <sz val="10"/>
        <color theme="1"/>
        <rFont val="ＭＳ 明朝"/>
        <family val="1"/>
        <charset val="128"/>
      </rPr>
      <t>その他、上記に準じるものとして当社が不適当と判断する行為</t>
    </r>
  </si>
  <si>
    <r>
      <t>(4)</t>
    </r>
    <r>
      <rPr>
        <sz val="7"/>
        <color theme="1"/>
        <rFont val="Times New Roman"/>
        <family val="1"/>
      </rPr>
      <t xml:space="preserve">     </t>
    </r>
    <r>
      <rPr>
        <sz val="10"/>
        <color theme="1"/>
        <rFont val="ＭＳ 明朝"/>
        <family val="1"/>
        <charset val="128"/>
      </rPr>
      <t>本ソフトウェアの代替品または類似サービスならびにソフトウェアを作成すること</t>
    </r>
  </si>
  <si>
    <r>
      <t>(3)</t>
    </r>
    <r>
      <rPr>
        <sz val="7"/>
        <color theme="1"/>
        <rFont val="Times New Roman"/>
        <family val="1"/>
      </rPr>
      <t xml:space="preserve">     </t>
    </r>
    <r>
      <rPr>
        <sz val="10"/>
        <color theme="1"/>
        <rFont val="ＭＳ 明朝"/>
        <family val="1"/>
        <charset val="128"/>
      </rPr>
      <t>本ソフトウェアの全部または一部を第三者に対し、譲渡、貸与、再使用許諾、または担保として提供すること</t>
    </r>
  </si>
  <si>
    <r>
      <t>(2)</t>
    </r>
    <r>
      <rPr>
        <sz val="7"/>
        <color theme="1"/>
        <rFont val="Times New Roman"/>
        <family val="1"/>
      </rPr>
      <t xml:space="preserve">     </t>
    </r>
    <r>
      <rPr>
        <sz val="10"/>
        <color theme="1"/>
        <rFont val="ＭＳ 明朝"/>
        <family val="1"/>
        <charset val="128"/>
      </rPr>
      <t>本ソフトウェアまたは本ソフトウェア提供の為に当社が提供するアプリケーションその他一切に関して、テストもしくはリバースエンジニアリング、逆アセンブル、デコンパイル、翻訳、翻案等を行うこと、または限界や脆弱性を探すこと</t>
    </r>
  </si>
  <si>
    <r>
      <t>(1)</t>
    </r>
    <r>
      <rPr>
        <sz val="7"/>
        <color theme="1"/>
        <rFont val="Times New Roman"/>
        <family val="1"/>
      </rPr>
      <t xml:space="preserve">     </t>
    </r>
    <r>
      <rPr>
        <sz val="10"/>
        <color theme="1"/>
        <rFont val="ＭＳ 明朝"/>
        <family val="1"/>
        <charset val="128"/>
      </rPr>
      <t>本ソフトウェアまたは本ソフトウェア提供の為に当社が提供するアプリケーションその他一切の全部または一部について、改変、無効化、妨害、または、これを試みること</t>
    </r>
  </si>
  <si>
    <r>
      <t>4.</t>
    </r>
    <r>
      <rPr>
        <sz val="7"/>
        <color theme="1"/>
        <rFont val="Times New Roman"/>
        <family val="1"/>
      </rPr>
      <t xml:space="preserve">   </t>
    </r>
    <r>
      <rPr>
        <sz val="10"/>
        <color theme="1"/>
        <rFont val="ＭＳ 明朝"/>
        <family val="1"/>
        <charset val="128"/>
      </rPr>
      <t>使用者は、本ソフトウェアの使用に関して、以下の各号に該当する行為</t>
    </r>
    <r>
      <rPr>
        <sz val="10"/>
        <color theme="1"/>
        <rFont val="Century"/>
        <family val="1"/>
      </rPr>
      <t>(</t>
    </r>
    <r>
      <rPr>
        <sz val="10"/>
        <color theme="1"/>
        <rFont val="ＭＳ 明朝"/>
        <family val="1"/>
        <charset val="128"/>
      </rPr>
      <t>以下「不正行為」とします</t>
    </r>
    <r>
      <rPr>
        <sz val="10"/>
        <color theme="1"/>
        <rFont val="Century"/>
        <family val="1"/>
      </rPr>
      <t>)</t>
    </r>
    <r>
      <rPr>
        <sz val="10"/>
        <color theme="1"/>
        <rFont val="ＭＳ 明朝"/>
        <family val="1"/>
        <charset val="128"/>
      </rPr>
      <t>を行なってはいけません。</t>
    </r>
  </si>
  <si>
    <r>
      <t>3.</t>
    </r>
    <r>
      <rPr>
        <sz val="7"/>
        <color theme="1"/>
        <rFont val="Times New Roman"/>
        <family val="1"/>
      </rPr>
      <t xml:space="preserve">   </t>
    </r>
    <r>
      <rPr>
        <sz val="10"/>
        <color theme="1"/>
        <rFont val="ＭＳ 明朝"/>
        <family val="1"/>
        <charset val="128"/>
      </rPr>
      <t>使用者は、自己の責任において当該ライセンス情報を管理しなければならないものとします。</t>
    </r>
  </si>
  <si>
    <r>
      <t>2.</t>
    </r>
    <r>
      <rPr>
        <sz val="7"/>
        <color theme="1"/>
        <rFont val="Times New Roman"/>
        <family val="1"/>
      </rPr>
      <t xml:space="preserve">   </t>
    </r>
    <r>
      <rPr>
        <sz val="10"/>
        <color theme="1"/>
        <rFont val="ＭＳ 明朝"/>
        <family val="1"/>
        <charset val="128"/>
      </rPr>
      <t>使用者は、当社指定の方法にて本ソフトウェア製品をダウンロードした後、インストールあるいは、当社指定のテンプレートを使用して起動し、使用者に付与したライセンス情報を使用して本ソフトウェアを使用するものとします。</t>
    </r>
  </si>
  <si>
    <r>
      <t>1.</t>
    </r>
    <r>
      <rPr>
        <sz val="7"/>
        <color theme="1"/>
        <rFont val="Times New Roman"/>
        <family val="1"/>
      </rPr>
      <t xml:space="preserve">    </t>
    </r>
    <r>
      <rPr>
        <sz val="10"/>
        <color theme="1"/>
        <rFont val="ＭＳ 明朝"/>
        <family val="1"/>
        <charset val="128"/>
      </rPr>
      <t>使用者は、本規約に従って本ソフトウェアを使用するものとします。</t>
    </r>
  </si>
  <si>
    <t>第４条　遵守事項</t>
  </si>
  <si>
    <r>
      <t>3.</t>
    </r>
    <r>
      <rPr>
        <sz val="7"/>
        <color theme="1"/>
        <rFont val="Times New Roman"/>
        <family val="1"/>
      </rPr>
      <t xml:space="preserve">   </t>
    </r>
    <r>
      <rPr>
        <sz val="10"/>
        <color theme="1"/>
        <rFont val="ＭＳ 明朝"/>
        <family val="1"/>
        <charset val="128"/>
      </rPr>
      <t>使用者の申込書記載事項に変更が生じた場合は直ちにこれを当社に届け出るものとします。</t>
    </r>
  </si>
  <si>
    <r>
      <t>(5)</t>
    </r>
    <r>
      <rPr>
        <sz val="7"/>
        <color theme="1"/>
        <rFont val="Times New Roman"/>
        <family val="1"/>
      </rPr>
      <t xml:space="preserve">     </t>
    </r>
    <r>
      <rPr>
        <sz val="10"/>
        <color theme="1"/>
        <rFont val="ＭＳ 明朝"/>
        <family val="1"/>
        <charset val="128"/>
      </rPr>
      <t>その他当社が不適当と判断した場合</t>
    </r>
  </si>
  <si>
    <r>
      <t>(4)</t>
    </r>
    <r>
      <rPr>
        <sz val="7"/>
        <color theme="1"/>
        <rFont val="Times New Roman"/>
        <family val="1"/>
      </rPr>
      <t xml:space="preserve">     </t>
    </r>
    <r>
      <rPr>
        <sz val="10"/>
        <color theme="1"/>
        <rFont val="ＭＳ 明朝"/>
        <family val="1"/>
        <charset val="128"/>
      </rPr>
      <t>契約希望者またはその関係者が反社会的勢力に属するおそれがあると当社が判断した場合</t>
    </r>
  </si>
  <si>
    <r>
      <t>(3)</t>
    </r>
    <r>
      <rPr>
        <sz val="7"/>
        <color theme="1"/>
        <rFont val="Times New Roman"/>
        <family val="1"/>
      </rPr>
      <t xml:space="preserve">     </t>
    </r>
    <r>
      <rPr>
        <sz val="10"/>
        <color theme="1"/>
        <rFont val="ＭＳ 明朝"/>
        <family val="1"/>
        <charset val="128"/>
      </rPr>
      <t>本使用規約に違反するおそれがある場合</t>
    </r>
  </si>
  <si>
    <r>
      <t>(2)</t>
    </r>
    <r>
      <rPr>
        <sz val="7"/>
        <color theme="1"/>
        <rFont val="Times New Roman"/>
        <family val="1"/>
      </rPr>
      <t xml:space="preserve">     </t>
    </r>
    <r>
      <rPr>
        <sz val="10"/>
        <color theme="1"/>
        <rFont val="ＭＳ 明朝"/>
        <family val="1"/>
        <charset val="128"/>
      </rPr>
      <t>過去に当社サービスまたは、製品に関する契約・使用規約に違反した事実がある場合</t>
    </r>
  </si>
  <si>
    <r>
      <t>(1)</t>
    </r>
    <r>
      <rPr>
        <sz val="7"/>
        <color theme="1"/>
        <rFont val="Times New Roman"/>
        <family val="1"/>
      </rPr>
      <t xml:space="preserve">     </t>
    </r>
    <r>
      <rPr>
        <sz val="10"/>
        <color theme="1"/>
        <rFont val="ＭＳ 明朝"/>
        <family val="1"/>
        <charset val="128"/>
      </rPr>
      <t>申込書に虚偽記載がある場合</t>
    </r>
  </si>
  <si>
    <r>
      <t>2.</t>
    </r>
    <r>
      <rPr>
        <sz val="7"/>
        <color theme="1"/>
        <rFont val="Times New Roman"/>
        <family val="1"/>
      </rPr>
      <t xml:space="preserve">   </t>
    </r>
    <r>
      <rPr>
        <sz val="10"/>
        <color theme="1"/>
        <rFont val="ＭＳ 明朝"/>
        <family val="1"/>
        <charset val="128"/>
      </rPr>
      <t>当社は、契約希望者から申込書を受領後、速やかに契約希望者に直接または当社の販売特約店または当社が指定した者を通じて承諾の通知を行なうものとし、かかる承諾の通知を発信した時点をもって、契約希望者と当社の間に本ソフトウェアに関する使用許諾契約が成立するものとします。但し、以下のいずれかに該当する場合、当社は、契約希望者の申込を拒絶することができるものとします。</t>
    </r>
  </si>
  <si>
    <r>
      <t>1.</t>
    </r>
    <r>
      <rPr>
        <sz val="7"/>
        <color theme="1"/>
        <rFont val="Times New Roman"/>
        <family val="1"/>
      </rPr>
      <t xml:space="preserve">  </t>
    </r>
    <r>
      <rPr>
        <sz val="10"/>
        <color theme="1"/>
        <rFont val="ＭＳ 明朝"/>
        <family val="1"/>
        <charset val="128"/>
      </rPr>
      <t>本ソフトウェアの使用を希望されるお客様（以下「契約希望者」とします）は、本ソフトウェアが保存された媒体または、当社のホームページからの当該ソフトウェアをダウンロードし、本ソフトウェアが指定する環境で動作させたうえで、当社所定の申込書に必要事項を記載の上、当社または当社の販売特約店または当社が指定した者にこれを提出し、ライセンスの許諾を受ける必要があります。</t>
    </r>
  </si>
  <si>
    <t>第３条　申込手続</t>
  </si>
  <si>
    <t>お客様（本ソフトウェアを使用するお客様とそのお客様の管理者を指し、以下「使用者」とします）が本規約の各条項を遵守することを条件として、当社は使用者に対して第１条１項に定める目的のため、本ソフトウェアを使用者の環境においてのみ使用することのできる、非独占的かつ譲渡不能の使用権を許諾します。</t>
  </si>
  <si>
    <t>第２条　使用許諾</t>
  </si>
  <si>
    <r>
      <t>2.</t>
    </r>
    <r>
      <rPr>
        <sz val="7"/>
        <color theme="1"/>
        <rFont val="Times New Roman"/>
        <family val="1"/>
      </rPr>
      <t xml:space="preserve">   </t>
    </r>
    <r>
      <rPr>
        <sz val="10"/>
        <color theme="1"/>
        <rFont val="ＭＳ 明朝"/>
        <family val="1"/>
        <charset val="128"/>
      </rPr>
      <t>本ソフトウェアは、日本国内でのみ使用するものとします。</t>
    </r>
  </si>
  <si>
    <r>
      <t>1.</t>
    </r>
    <r>
      <rPr>
        <sz val="7"/>
        <color theme="1"/>
        <rFont val="Times New Roman"/>
        <family val="1"/>
      </rPr>
      <t xml:space="preserve">   </t>
    </r>
    <r>
      <rPr>
        <sz val="10"/>
        <color theme="1"/>
        <rFont val="ＭＳ 明朝"/>
        <family val="1"/>
        <charset val="128"/>
      </rPr>
      <t>本ソフトウェアとは、本ソフトウェアが保存された媒体または、当社ホームページよりダウンロードにて提供された圧縮ファイルなどに含まれるコンピュータ・プログラム、ドキュメント及びその他全てのファイル類を指し、当社が指定する特定のサービスを通じて提供される可能性のある本ソフトウェアの改良版を含む当社が提供するクラウド環境向け</t>
    </r>
    <r>
      <rPr>
        <sz val="10"/>
        <color theme="1"/>
        <rFont val="Century"/>
        <family val="1"/>
      </rPr>
      <t>IP-PBX</t>
    </r>
    <r>
      <rPr>
        <sz val="10"/>
        <color theme="1"/>
        <rFont val="ＭＳ 明朝"/>
        <family val="1"/>
        <charset val="128"/>
      </rPr>
      <t>製品をご使用いただくことを目的とします。</t>
    </r>
  </si>
  <si>
    <t>第１条　本ソフトウェアについて</t>
  </si>
  <si>
    <r>
      <t>MAHO-PBX NetDevancer Cloud</t>
    </r>
    <r>
      <rPr>
        <sz val="10"/>
        <color theme="1"/>
        <rFont val="ＭＳ 明朝"/>
        <family val="1"/>
        <charset val="128"/>
      </rPr>
      <t>ソフトウェア使用規約</t>
    </r>
    <r>
      <rPr>
        <sz val="10"/>
        <color theme="1"/>
        <rFont val="Century"/>
        <family val="1"/>
      </rPr>
      <t>(</t>
    </r>
    <r>
      <rPr>
        <sz val="10"/>
        <color theme="1"/>
        <rFont val="ＭＳ 明朝"/>
        <family val="1"/>
        <charset val="128"/>
      </rPr>
      <t>以下「本規約」とします</t>
    </r>
    <r>
      <rPr>
        <sz val="10"/>
        <color theme="1"/>
        <rFont val="Century"/>
        <family val="1"/>
      </rPr>
      <t>)</t>
    </r>
    <r>
      <rPr>
        <sz val="10"/>
        <color theme="1"/>
        <rFont val="ＭＳ 明朝"/>
        <family val="1"/>
        <charset val="128"/>
      </rPr>
      <t>は、お客様と、株式会社まほろば工房</t>
    </r>
    <r>
      <rPr>
        <sz val="10"/>
        <color theme="1"/>
        <rFont val="Century"/>
        <family val="1"/>
      </rPr>
      <t>(</t>
    </r>
    <r>
      <rPr>
        <sz val="10"/>
        <color theme="1"/>
        <rFont val="ＭＳ 明朝"/>
        <family val="1"/>
        <charset val="128"/>
      </rPr>
      <t>以下「当社」とします</t>
    </r>
    <r>
      <rPr>
        <sz val="10"/>
        <color theme="1"/>
        <rFont val="Century"/>
        <family val="1"/>
      </rPr>
      <t>)</t>
    </r>
    <r>
      <rPr>
        <sz val="10"/>
        <color theme="1"/>
        <rFont val="ＭＳ 明朝"/>
        <family val="1"/>
        <charset val="128"/>
      </rPr>
      <t>との間で、当社が配布する</t>
    </r>
    <r>
      <rPr>
        <sz val="10"/>
        <color theme="1"/>
        <rFont val="Century"/>
        <family val="1"/>
      </rPr>
      <t>MAHO-PBX NetDevancer Cloud</t>
    </r>
    <r>
      <rPr>
        <sz val="10"/>
        <color theme="1"/>
        <rFont val="ＭＳ 明朝"/>
        <family val="1"/>
        <charset val="128"/>
      </rPr>
      <t>ソフトウェア</t>
    </r>
    <r>
      <rPr>
        <sz val="10"/>
        <color theme="1"/>
        <rFont val="Century"/>
        <family val="1"/>
      </rPr>
      <t>(</t>
    </r>
    <r>
      <rPr>
        <sz val="10"/>
        <color theme="1"/>
        <rFont val="ＭＳ 明朝"/>
        <family val="1"/>
        <charset val="128"/>
      </rPr>
      <t>以下「本ソフトウェア」とします</t>
    </r>
    <r>
      <rPr>
        <sz val="10"/>
        <color theme="1"/>
        <rFont val="Century"/>
        <family val="1"/>
      </rPr>
      <t>)</t>
    </r>
    <r>
      <rPr>
        <sz val="10"/>
        <color theme="1"/>
        <rFont val="ＭＳ 明朝"/>
        <family val="1"/>
        <charset val="128"/>
      </rPr>
      <t>を使用するにあたり適用され、本ソフトウェアを使用する際に遵守すべき事項、その他当社との権利義務関係が規定されます。お客様は、本ソフトウェアの使用をもって本規約に同意したものとみなします。</t>
    </r>
  </si>
  <si>
    <r>
      <t>MAHO-PBX NetDevancer Cloud</t>
    </r>
    <r>
      <rPr>
        <b/>
        <sz val="14"/>
        <color theme="1"/>
        <rFont val="ＭＳ 明朝"/>
        <family val="1"/>
        <charset val="128"/>
      </rPr>
      <t>ソフトウェア使用規約</t>
    </r>
    <phoneticPr fontId="1"/>
  </si>
  <si>
    <t>MAHO-PBX NetDevancer Cloudソフトウェア使用規約に同意した上で、下記の通り注文いたします</t>
    <rPh sb="32" eb="34">
      <t>シヨウ</t>
    </rPh>
    <rPh sb="34" eb="36">
      <t>キヤク</t>
    </rPh>
    <rPh sb="37" eb="39">
      <t>ドウイ</t>
    </rPh>
    <rPh sb="41" eb="42">
      <t>ウエ</t>
    </rPh>
    <rPh sb="44" eb="46">
      <t>カキ</t>
    </rPh>
    <rPh sb="47" eb="48">
      <t>トオ</t>
    </rPh>
    <rPh sb="49" eb="51">
      <t>チュウモン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</si>
</sst>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b/>
      <sz val="10"/>
      <color theme="1"/>
      <name val="ＭＳ Ｐゴシック"/>
      <family val="3"/>
      <charset val="128"/>
      <scheme val="minor"/>
    </font>
    <font>
      <b/>
      <sz val="16"/>
      <color theme="1"/>
      <name val="ＭＳ Ｐゴシック"/>
      <family val="3"/>
      <charset val="128"/>
      <scheme val="minor"/>
    </font>
    <font>
      <sz val="9"/>
      <color rgb="FF000000"/>
      <name val="MS UI Gothic"/>
      <family val="3"/>
      <charset val="128"/>
    </font>
    <font>
      <sz val="11"/>
      <color theme="1"/>
      <name val="ＭＳ Ｐゴシック"/>
      <family val="2"/>
      <charset val="128"/>
      <scheme val="minor"/>
    </font>
    <font>
      <sz val="8"/>
      <color rgb="FFFF0000"/>
      <name val="ＭＳ Ｐゴシック"/>
      <family val="3"/>
      <charset val="128"/>
      <scheme val="minor"/>
    </font>
    <font>
      <sz val="10"/>
      <name val="ＭＳ Ｐゴシック"/>
      <family val="3"/>
      <charset val="128"/>
      <scheme val="minor"/>
    </font>
    <font>
      <u/>
      <sz val="11"/>
      <color theme="10"/>
      <name val="ＭＳ Ｐゴシック"/>
      <family val="3"/>
      <charset val="128"/>
    </font>
    <font>
      <u/>
      <sz val="10"/>
      <color theme="10"/>
      <name val="ＭＳ Ｐゴシック"/>
      <family val="3"/>
      <charset val="128"/>
    </font>
    <font>
      <sz val="8"/>
      <color rgb="FFFF0000"/>
      <name val="ＭＳ Ｐゴシック"/>
      <family val="2"/>
      <charset val="128"/>
      <scheme val="minor"/>
    </font>
    <font>
      <i/>
      <sz val="10"/>
      <color theme="1"/>
      <name val="ＭＳ Ｐゴシック"/>
      <family val="3"/>
      <charset val="128"/>
      <scheme val="minor"/>
    </font>
    <font>
      <sz val="10"/>
      <color theme="1"/>
      <name val="Century"/>
      <family val="1"/>
    </font>
    <font>
      <sz val="10"/>
      <color theme="1"/>
      <name val="ＭＳ 明朝"/>
      <family val="1"/>
      <charset val="128"/>
    </font>
    <font>
      <b/>
      <sz val="11"/>
      <color theme="1"/>
      <name val="ＭＳ 明朝"/>
      <family val="1"/>
      <charset val="128"/>
    </font>
    <font>
      <sz val="7"/>
      <color theme="1"/>
      <name val="Times New Roman"/>
      <family val="1"/>
    </font>
    <font>
      <b/>
      <sz val="14"/>
      <color theme="1"/>
      <name val="Century"/>
      <family val="1"/>
    </font>
    <font>
      <b/>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thick">
        <color theme="3"/>
      </left>
      <right style="thick">
        <color theme="3"/>
      </right>
      <top/>
      <bottom/>
      <diagonal/>
    </border>
    <border>
      <left style="hair">
        <color auto="1"/>
      </left>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hair">
        <color theme="3"/>
      </right>
      <top style="thick">
        <color auto="1"/>
      </top>
      <bottom style="hair">
        <color theme="3"/>
      </bottom>
      <diagonal/>
    </border>
    <border>
      <left style="hair">
        <color theme="3"/>
      </left>
      <right style="hair">
        <color theme="3"/>
      </right>
      <top style="thick">
        <color auto="1"/>
      </top>
      <bottom style="hair">
        <color theme="3"/>
      </bottom>
      <diagonal/>
    </border>
    <border>
      <left style="hair">
        <color theme="3"/>
      </left>
      <right/>
      <top style="thick">
        <color auto="1"/>
      </top>
      <bottom style="hair">
        <color theme="3"/>
      </bottom>
      <diagonal/>
    </border>
    <border>
      <left/>
      <right style="thick">
        <color auto="1"/>
      </right>
      <top style="thick">
        <color auto="1"/>
      </top>
      <bottom style="hair">
        <color theme="3"/>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hair">
        <color auto="1"/>
      </right>
      <top style="thick">
        <color auto="1"/>
      </top>
      <bottom style="hair">
        <color auto="1"/>
      </bottom>
      <diagonal/>
    </border>
    <border>
      <left style="hair">
        <color auto="1"/>
      </left>
      <right style="hair">
        <color theme="3"/>
      </right>
      <top style="thick">
        <color auto="1"/>
      </top>
      <bottom style="hair">
        <color auto="1"/>
      </bottom>
      <diagonal/>
    </border>
    <border>
      <left style="hair">
        <color theme="3"/>
      </left>
      <right style="hair">
        <color theme="3"/>
      </right>
      <top style="thick">
        <color auto="1"/>
      </top>
      <bottom style="hair">
        <color auto="1"/>
      </bottom>
      <diagonal/>
    </border>
    <border>
      <left style="hair">
        <color theme="3"/>
      </left>
      <right/>
      <top style="thick">
        <color auto="1"/>
      </top>
      <bottom style="hair">
        <color auto="1"/>
      </bottom>
      <diagonal/>
    </border>
    <border>
      <left/>
      <right style="thick">
        <color auto="1"/>
      </right>
      <top style="thick">
        <color auto="1"/>
      </top>
      <bottom style="hair">
        <color auto="1"/>
      </bottom>
      <diagonal/>
    </border>
    <border>
      <left style="thick">
        <color auto="1"/>
      </left>
      <right style="hair">
        <color theme="3"/>
      </right>
      <top/>
      <bottom style="thin">
        <color auto="1"/>
      </bottom>
      <diagonal/>
    </border>
    <border>
      <left style="hair">
        <color theme="3"/>
      </left>
      <right style="hair">
        <color theme="3"/>
      </right>
      <top/>
      <bottom style="thin">
        <color auto="1"/>
      </bottom>
      <diagonal/>
    </border>
    <border>
      <left style="hair">
        <color theme="3"/>
      </left>
      <right style="thick">
        <color auto="1"/>
      </right>
      <top/>
      <bottom style="thin">
        <color auto="1"/>
      </bottom>
      <diagonal/>
    </border>
    <border>
      <left style="hair">
        <color theme="3"/>
      </left>
      <right style="hair">
        <color theme="3"/>
      </right>
      <top style="hair">
        <color theme="3"/>
      </top>
      <bottom style="thin">
        <color auto="1"/>
      </bottom>
      <diagonal/>
    </border>
    <border>
      <left style="hair">
        <color theme="3"/>
      </left>
      <right style="thick">
        <color auto="1"/>
      </right>
      <top style="hair">
        <color theme="3"/>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thick">
        <color auto="1"/>
      </right>
      <top style="hair">
        <color auto="1"/>
      </top>
      <bottom style="thin">
        <color auto="1"/>
      </bottom>
      <diagonal/>
    </border>
    <border>
      <left style="thick">
        <color auto="1"/>
      </left>
      <right style="thick">
        <color theme="3"/>
      </right>
      <top style="thick">
        <color auto="1"/>
      </top>
      <bottom/>
      <diagonal/>
    </border>
    <border>
      <left style="thick">
        <color theme="3"/>
      </left>
      <right style="thick">
        <color theme="3"/>
      </right>
      <top style="thick">
        <color auto="1"/>
      </top>
      <bottom/>
      <diagonal/>
    </border>
    <border>
      <left style="thick">
        <color theme="3"/>
      </left>
      <right style="thick">
        <color auto="1"/>
      </right>
      <top style="thick">
        <color auto="1"/>
      </top>
      <bottom/>
      <diagonal/>
    </border>
    <border>
      <left style="thick">
        <color auto="1"/>
      </left>
      <right style="thick">
        <color theme="3"/>
      </right>
      <top/>
      <bottom/>
      <diagonal/>
    </border>
    <border>
      <left style="thick">
        <color theme="3"/>
      </left>
      <right style="thick">
        <color auto="1"/>
      </right>
      <top/>
      <bottom/>
      <diagonal/>
    </border>
    <border>
      <left style="thick">
        <color auto="1"/>
      </left>
      <right style="thick">
        <color theme="3"/>
      </right>
      <top/>
      <bottom style="thick">
        <color auto="1"/>
      </bottom>
      <diagonal/>
    </border>
    <border>
      <left style="thick">
        <color theme="3"/>
      </left>
      <right style="thick">
        <color theme="3"/>
      </right>
      <top/>
      <bottom style="thick">
        <color auto="1"/>
      </bottom>
      <diagonal/>
    </border>
    <border>
      <left style="thick">
        <color theme="3"/>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4" fillId="0" borderId="0" applyNumberFormat="0" applyFill="0" applyBorder="0" applyAlignment="0" applyProtection="0">
      <alignment vertical="top"/>
      <protection locked="0"/>
    </xf>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Border="1">
      <alignment vertical="center"/>
    </xf>
    <xf numFmtId="0" fontId="8" fillId="0" borderId="0" xfId="0" applyFont="1" applyBorder="1">
      <alignment vertical="center"/>
    </xf>
    <xf numFmtId="0" fontId="3" fillId="0" borderId="0" xfId="0" applyFont="1" applyBorder="1">
      <alignment vertical="center"/>
    </xf>
    <xf numFmtId="0" fontId="2" fillId="0" borderId="0" xfId="0" applyFont="1" applyBorder="1" applyAlignment="1">
      <alignment horizontal="left" vertical="center"/>
    </xf>
    <xf numFmtId="0" fontId="5" fillId="0" borderId="0" xfId="0" applyFont="1" applyAlignment="1">
      <alignment horizontal="left" vertical="center"/>
    </xf>
    <xf numFmtId="0" fontId="8" fillId="0" borderId="0" xfId="0" applyFont="1" applyFill="1" applyBorder="1">
      <alignment vertical="center"/>
    </xf>
    <xf numFmtId="0" fontId="3" fillId="2" borderId="0" xfId="0" applyFont="1" applyFill="1" applyBorder="1" applyAlignment="1">
      <alignment horizontal="center" vertical="center"/>
    </xf>
    <xf numFmtId="0" fontId="2" fillId="0" borderId="0" xfId="0" applyFont="1">
      <alignment vertical="center"/>
    </xf>
    <xf numFmtId="0" fontId="5" fillId="0" borderId="0" xfId="0" applyFont="1">
      <alignment vertical="center"/>
    </xf>
    <xf numFmtId="0" fontId="3" fillId="0" borderId="0" xfId="0" applyFont="1">
      <alignment vertical="center"/>
    </xf>
    <xf numFmtId="0" fontId="3" fillId="0" borderId="0" xfId="0" applyFont="1" applyAlignment="1">
      <alignment vertical="top" wrapText="1"/>
    </xf>
    <xf numFmtId="0" fontId="2" fillId="0" borderId="0" xfId="0" applyFont="1">
      <alignment vertical="center"/>
    </xf>
    <xf numFmtId="0" fontId="2" fillId="0" borderId="0" xfId="0" applyFont="1">
      <alignment vertical="center"/>
    </xf>
    <xf numFmtId="0" fontId="2" fillId="0" borderId="0" xfId="0" applyFont="1">
      <alignment vertical="center"/>
    </xf>
    <xf numFmtId="0" fontId="2" fillId="0" borderId="0" xfId="0" quotePrefix="1" applyFont="1">
      <alignment vertical="center"/>
    </xf>
    <xf numFmtId="0" fontId="3" fillId="0" borderId="0" xfId="0" applyFont="1" applyAlignment="1"/>
    <xf numFmtId="0" fontId="8" fillId="0" borderId="0" xfId="0" applyFont="1" applyBorder="1" applyAlignment="1">
      <alignment vertical="center"/>
    </xf>
    <xf numFmtId="0" fontId="8" fillId="0" borderId="5" xfId="0" applyFont="1" applyFill="1" applyBorder="1" applyAlignment="1">
      <alignment horizontal="left" vertical="center"/>
    </xf>
    <xf numFmtId="0" fontId="3" fillId="2" borderId="5" xfId="0" applyFont="1" applyFill="1" applyBorder="1" applyAlignment="1">
      <alignment horizontal="center"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8" fillId="4" borderId="29" xfId="0" applyFont="1" applyFill="1" applyBorder="1">
      <alignment vertical="center"/>
    </xf>
    <xf numFmtId="0" fontId="9" fillId="4" borderId="30" xfId="0" applyFont="1" applyFill="1" applyBorder="1" applyAlignment="1" applyProtection="1">
      <alignment horizontal="center" vertical="center"/>
      <protection locked="0"/>
    </xf>
    <xf numFmtId="0" fontId="3" fillId="4" borderId="29" xfId="0" applyFont="1" applyFill="1" applyBorder="1" applyAlignment="1" applyProtection="1">
      <alignment horizontal="right" vertical="center"/>
      <protection locked="0"/>
    </xf>
    <xf numFmtId="0" fontId="3" fillId="4" borderId="30" xfId="0" applyFont="1" applyFill="1" applyBorder="1" applyAlignment="1">
      <alignment horizontal="center" vertical="center"/>
    </xf>
    <xf numFmtId="0" fontId="3" fillId="4" borderId="30" xfId="0" applyFont="1" applyFill="1" applyBorder="1" applyAlignment="1" applyProtection="1">
      <alignment horizontal="right" vertical="center"/>
      <protection locked="0"/>
    </xf>
    <xf numFmtId="0" fontId="3" fillId="4" borderId="31" xfId="0" applyFont="1" applyFill="1" applyBorder="1" applyAlignment="1">
      <alignment horizontal="center" vertical="center"/>
    </xf>
    <xf numFmtId="0" fontId="13" fillId="4" borderId="30" xfId="0" applyFont="1" applyFill="1" applyBorder="1" applyAlignment="1" applyProtection="1">
      <alignment horizontal="center"/>
      <protection locked="0"/>
    </xf>
    <xf numFmtId="0" fontId="8" fillId="4" borderId="30" xfId="0" applyFont="1" applyFill="1" applyBorder="1" applyAlignment="1" applyProtection="1">
      <alignment horizontal="center" vertical="center"/>
      <protection locked="0"/>
    </xf>
    <xf numFmtId="0" fontId="13" fillId="4" borderId="30" xfId="0" applyFont="1" applyFill="1" applyBorder="1" applyAlignment="1" applyProtection="1">
      <alignment horizontal="left"/>
      <protection locked="0"/>
    </xf>
    <xf numFmtId="0" fontId="3" fillId="4" borderId="30" xfId="0" applyFont="1" applyFill="1" applyBorder="1" applyAlignment="1" applyProtection="1">
      <alignment vertical="center"/>
      <protection locked="0"/>
    </xf>
    <xf numFmtId="0" fontId="3" fillId="4" borderId="30" xfId="0" applyFont="1" applyFill="1" applyBorder="1">
      <alignment vertical="center"/>
    </xf>
    <xf numFmtId="0" fontId="3" fillId="4" borderId="31" xfId="0" applyFont="1" applyFill="1" applyBorder="1">
      <alignment vertical="center"/>
    </xf>
    <xf numFmtId="0" fontId="7" fillId="4" borderId="35" xfId="0" applyFont="1" applyFill="1" applyBorder="1" applyAlignment="1" applyProtection="1">
      <alignment horizontal="center" vertical="center" wrapText="1"/>
      <protection locked="0"/>
    </xf>
    <xf numFmtId="0" fontId="0" fillId="4" borderId="38" xfId="0" applyFill="1" applyBorder="1" applyAlignment="1" applyProtection="1">
      <alignment horizontal="left" vertical="center"/>
      <protection locked="0"/>
    </xf>
    <xf numFmtId="0" fontId="3" fillId="4" borderId="42" xfId="0" quotePrefix="1" applyFont="1" applyFill="1" applyBorder="1" applyAlignment="1" applyProtection="1">
      <alignment horizontal="right" vertical="center" wrapText="1"/>
      <protection locked="0"/>
    </xf>
    <xf numFmtId="0" fontId="3" fillId="4" borderId="42" xfId="0" quotePrefix="1" applyFont="1" applyFill="1" applyBorder="1" applyAlignment="1">
      <alignment horizontal="center" vertical="center" wrapText="1"/>
    </xf>
    <xf numFmtId="49" fontId="3" fillId="4" borderId="43" xfId="0" applyNumberFormat="1" applyFont="1" applyFill="1" applyBorder="1" applyAlignment="1" applyProtection="1">
      <alignment horizontal="left" vertical="center"/>
      <protection locked="0"/>
    </xf>
    <xf numFmtId="0" fontId="7" fillId="4" borderId="47" xfId="0" applyFont="1" applyFill="1" applyBorder="1" applyAlignment="1" applyProtection="1">
      <alignment horizontal="center" vertical="center" wrapText="1"/>
      <protection locked="0"/>
    </xf>
    <xf numFmtId="49" fontId="3" fillId="4" borderId="43" xfId="0" applyNumberFormat="1" applyFont="1" applyFill="1" applyBorder="1" applyAlignment="1" applyProtection="1">
      <alignment horizontal="left" vertical="center" wrapText="1"/>
      <protection locked="0"/>
    </xf>
    <xf numFmtId="0" fontId="3" fillId="4" borderId="60" xfId="0" applyFont="1" applyFill="1" applyBorder="1" applyAlignment="1" applyProtection="1">
      <alignment horizontal="left" vertical="center" wrapText="1"/>
    </xf>
    <xf numFmtId="0" fontId="16" fillId="4" borderId="36" xfId="0" applyFont="1" applyFill="1" applyBorder="1" applyAlignment="1">
      <alignment vertical="top"/>
    </xf>
    <xf numFmtId="0" fontId="16" fillId="4" borderId="0" xfId="0" applyFont="1" applyFill="1" applyBorder="1" applyAlignment="1" applyProtection="1">
      <alignment vertical="top"/>
      <protection locked="0"/>
    </xf>
    <xf numFmtId="0" fontId="16" fillId="4" borderId="0" xfId="0" applyFont="1" applyFill="1" applyBorder="1" applyAlignment="1">
      <alignment vertical="top"/>
    </xf>
    <xf numFmtId="0" fontId="2" fillId="4" borderId="37" xfId="0" applyFont="1" applyFill="1" applyBorder="1">
      <alignment vertical="center"/>
    </xf>
    <xf numFmtId="0" fontId="16" fillId="4" borderId="38" xfId="0" applyFont="1" applyFill="1" applyBorder="1" applyAlignment="1">
      <alignment vertical="top"/>
    </xf>
    <xf numFmtId="0" fontId="16" fillId="4" borderId="39" xfId="0" applyFont="1" applyFill="1" applyBorder="1" applyAlignment="1">
      <alignment vertical="top"/>
    </xf>
    <xf numFmtId="0" fontId="16" fillId="4" borderId="40" xfId="0" applyFont="1" applyFill="1" applyBorder="1" applyAlignment="1">
      <alignment vertical="top"/>
    </xf>
    <xf numFmtId="0" fontId="2" fillId="4" borderId="0" xfId="0" applyFont="1" applyFill="1" applyBorder="1">
      <alignment vertical="center"/>
    </xf>
    <xf numFmtId="0" fontId="7" fillId="4" borderId="0" xfId="0" applyFont="1" applyFill="1" applyBorder="1">
      <alignment vertical="center"/>
    </xf>
    <xf numFmtId="0" fontId="2" fillId="4" borderId="0" xfId="0" applyFont="1" applyFill="1" applyBorder="1" applyAlignment="1">
      <alignment horizontal="left" vertical="center"/>
    </xf>
    <xf numFmtId="0" fontId="2" fillId="4" borderId="69" xfId="0" applyFont="1" applyFill="1" applyBorder="1">
      <alignment vertical="center"/>
    </xf>
    <xf numFmtId="0" fontId="2" fillId="4" borderId="70" xfId="0" applyFont="1" applyFill="1" applyBorder="1">
      <alignment vertical="center"/>
    </xf>
    <xf numFmtId="0" fontId="2" fillId="4" borderId="71" xfId="0" applyFont="1" applyFill="1" applyBorder="1">
      <alignment vertical="center"/>
    </xf>
    <xf numFmtId="0" fontId="2" fillId="4" borderId="36" xfId="0" applyFont="1" applyFill="1" applyBorder="1">
      <alignment vertical="center"/>
    </xf>
    <xf numFmtId="0" fontId="2" fillId="4" borderId="38" xfId="0" applyFont="1" applyFill="1" applyBorder="1">
      <alignment vertical="center"/>
    </xf>
    <xf numFmtId="0" fontId="7" fillId="4" borderId="39" xfId="0" applyFont="1" applyFill="1" applyBorder="1" applyAlignment="1">
      <alignment vertical="top"/>
    </xf>
    <xf numFmtId="0" fontId="2" fillId="4" borderId="39" xfId="0" applyFont="1" applyFill="1" applyBorder="1">
      <alignment vertical="center"/>
    </xf>
    <xf numFmtId="0" fontId="2" fillId="4" borderId="39" xfId="0" applyFont="1" applyFill="1" applyBorder="1" applyAlignment="1">
      <alignment horizontal="right" vertical="center"/>
    </xf>
    <xf numFmtId="0" fontId="2" fillId="4" borderId="39" xfId="0" applyFont="1" applyFill="1" applyBorder="1" applyAlignment="1">
      <alignment vertical="top"/>
    </xf>
    <xf numFmtId="0" fontId="2" fillId="4" borderId="40" xfId="0" applyFont="1" applyFill="1" applyBorder="1">
      <alignment vertical="center"/>
    </xf>
    <xf numFmtId="0" fontId="2" fillId="4" borderId="28" xfId="0" applyFont="1" applyFill="1" applyBorder="1" applyAlignment="1" applyProtection="1">
      <alignment horizontal="center" vertical="center"/>
      <protection locked="0"/>
    </xf>
    <xf numFmtId="0" fontId="2" fillId="4" borderId="69" xfId="0" applyFont="1" applyFill="1" applyBorder="1" applyAlignment="1">
      <alignment vertical="top"/>
    </xf>
    <xf numFmtId="0" fontId="2" fillId="4" borderId="38" xfId="0" applyFont="1" applyFill="1" applyBorder="1" applyAlignment="1">
      <alignment vertical="top"/>
    </xf>
    <xf numFmtId="0" fontId="3" fillId="0" borderId="3" xfId="0" applyFont="1" applyFill="1" applyBorder="1" applyAlignment="1">
      <alignment horizontal="left" vertical="center"/>
    </xf>
    <xf numFmtId="0" fontId="9" fillId="2" borderId="0" xfId="0" applyFont="1" applyFill="1" applyAlignment="1">
      <alignment horizontal="center" vertical="center"/>
    </xf>
    <xf numFmtId="0" fontId="0" fillId="2" borderId="0" xfId="0" applyFill="1" applyAlignment="1">
      <alignment vertical="center"/>
    </xf>
    <xf numFmtId="0" fontId="16" fillId="2" borderId="0" xfId="0" applyFont="1" applyFill="1">
      <alignment vertical="center"/>
    </xf>
    <xf numFmtId="0" fontId="0" fillId="2" borderId="0" xfId="0" applyFill="1" applyBorder="1" applyAlignment="1">
      <alignment vertical="center"/>
    </xf>
    <xf numFmtId="0" fontId="2" fillId="2" borderId="5" xfId="0" applyFont="1" applyFill="1" applyBorder="1">
      <alignment vertical="center"/>
    </xf>
    <xf numFmtId="0" fontId="2" fillId="2" borderId="7" xfId="0" applyFont="1" applyFill="1" applyBorder="1">
      <alignment vertical="center"/>
    </xf>
    <xf numFmtId="0" fontId="5" fillId="2" borderId="0" xfId="0" applyFont="1" applyFill="1" applyBorder="1" applyAlignment="1">
      <alignment horizontal="left" vertical="center"/>
    </xf>
    <xf numFmtId="0" fontId="2" fillId="2" borderId="0" xfId="0" applyFont="1" applyFill="1" applyBorder="1">
      <alignment vertical="center"/>
    </xf>
    <xf numFmtId="0" fontId="8" fillId="2" borderId="7" xfId="0" applyFont="1" applyFill="1" applyBorder="1" applyAlignment="1">
      <alignment vertical="center"/>
    </xf>
    <xf numFmtId="0" fontId="8" fillId="2" borderId="7" xfId="0" applyFont="1" applyFill="1" applyBorder="1">
      <alignment vertical="center"/>
    </xf>
    <xf numFmtId="0" fontId="8" fillId="2" borderId="0" xfId="0" applyFont="1" applyFill="1" applyBorder="1">
      <alignment vertical="center"/>
    </xf>
    <xf numFmtId="0" fontId="8" fillId="2" borderId="8" xfId="0" applyFont="1" applyFill="1" applyBorder="1">
      <alignment vertical="center"/>
    </xf>
    <xf numFmtId="0" fontId="2" fillId="2" borderId="12" xfId="0" applyFont="1" applyFill="1" applyBorder="1" applyAlignment="1">
      <alignment vertical="center"/>
    </xf>
    <xf numFmtId="0" fontId="2" fillId="2" borderId="0" xfId="0" applyFont="1" applyFill="1" applyBorder="1" applyAlignment="1">
      <alignment vertical="center" wrapText="1"/>
    </xf>
    <xf numFmtId="0" fontId="2" fillId="2" borderId="8" xfId="0" applyFont="1" applyFill="1" applyBorder="1">
      <alignment vertical="center"/>
    </xf>
    <xf numFmtId="0" fontId="2" fillId="2" borderId="12" xfId="0" applyFont="1" applyFill="1" applyBorder="1" applyAlignment="1">
      <alignment horizontal="left" vertical="center"/>
    </xf>
    <xf numFmtId="0" fontId="0" fillId="2" borderId="0" xfId="0" applyFill="1" applyBorder="1" applyAlignment="1">
      <alignment vertical="center" wrapText="1"/>
    </xf>
    <xf numFmtId="0" fontId="2"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2" fillId="2" borderId="0" xfId="0" applyFont="1" applyFill="1" applyBorder="1" applyAlignment="1">
      <alignment vertical="center"/>
    </xf>
    <xf numFmtId="0" fontId="2" fillId="2" borderId="12" xfId="0" applyFont="1" applyFill="1" applyBorder="1">
      <alignment vertical="center"/>
    </xf>
    <xf numFmtId="0" fontId="0" fillId="2" borderId="7" xfId="0" applyFill="1" applyBorder="1" applyAlignment="1">
      <alignment vertical="center"/>
    </xf>
    <xf numFmtId="0" fontId="0" fillId="2" borderId="27" xfId="0" applyFill="1" applyBorder="1" applyAlignment="1">
      <alignment vertical="center"/>
    </xf>
    <xf numFmtId="0" fontId="8" fillId="2" borderId="4" xfId="0" applyFont="1" applyFill="1" applyBorder="1" applyAlignment="1">
      <alignment horizontal="left" vertical="center"/>
    </xf>
    <xf numFmtId="0" fontId="2" fillId="2" borderId="0" xfId="0" applyFont="1" applyFill="1" applyBorder="1" applyProtection="1">
      <alignment vertical="center"/>
      <protection locked="0"/>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Border="1" applyAlignment="1">
      <alignment horizontal="center" vertical="center" wrapText="1"/>
    </xf>
    <xf numFmtId="0" fontId="2" fillId="2" borderId="27" xfId="0" applyFont="1" applyFill="1" applyBorder="1">
      <alignment vertical="center"/>
    </xf>
    <xf numFmtId="0" fontId="2" fillId="2" borderId="8" xfId="0" applyFont="1" applyFill="1" applyBorder="1" applyAlignment="1">
      <alignment horizontal="left" vertical="center"/>
    </xf>
    <xf numFmtId="0" fontId="2" fillId="2" borderId="0" xfId="0" applyFont="1" applyFill="1" applyBorder="1" applyAlignment="1">
      <alignment horizontal="center" vertical="center"/>
    </xf>
    <xf numFmtId="0" fontId="5" fillId="2" borderId="0" xfId="0" applyFont="1" applyFill="1">
      <alignment vertical="center"/>
    </xf>
    <xf numFmtId="0" fontId="2" fillId="2" borderId="0" xfId="0" applyFont="1" applyFill="1" applyAlignment="1">
      <alignment horizontal="left" vertical="center"/>
    </xf>
    <xf numFmtId="0" fontId="3" fillId="2" borderId="0" xfId="0" applyFont="1" applyFill="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13" fillId="2" borderId="0" xfId="0" applyFont="1" applyFill="1" applyAlignment="1">
      <alignment horizontal="left" vertical="center"/>
    </xf>
    <xf numFmtId="0" fontId="3" fillId="2" borderId="0" xfId="0" applyFont="1" applyFill="1" applyAlignment="1"/>
    <xf numFmtId="0" fontId="3" fillId="2" borderId="0" xfId="0" applyFont="1" applyFill="1" applyAlignment="1">
      <alignment vertical="top" wrapText="1"/>
    </xf>
    <xf numFmtId="0" fontId="17" fillId="2" borderId="0" xfId="0" applyFont="1" applyFill="1">
      <alignment vertical="center"/>
    </xf>
    <xf numFmtId="0" fontId="2" fillId="2" borderId="0" xfId="0" applyFont="1" applyFill="1" applyAlignment="1">
      <alignment vertical="center"/>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2" fillId="4" borderId="41" xfId="0" applyFont="1" applyFill="1" applyBorder="1" applyAlignment="1">
      <alignment horizontal="right" vertical="center" wrapText="1"/>
    </xf>
    <xf numFmtId="0" fontId="2" fillId="2" borderId="0" xfId="0" applyFont="1" applyFill="1">
      <alignment vertical="center"/>
    </xf>
    <xf numFmtId="0" fontId="8" fillId="2" borderId="4" xfId="0" applyFont="1" applyFill="1" applyBorder="1">
      <alignment vertical="center"/>
    </xf>
    <xf numFmtId="0" fontId="8" fillId="2" borderId="6" xfId="0" applyFont="1" applyFill="1" applyBorder="1">
      <alignment vertical="center"/>
    </xf>
    <xf numFmtId="0" fontId="2" fillId="0" borderId="2" xfId="0" applyFont="1" applyFill="1" applyBorder="1" applyAlignment="1">
      <alignment horizontal="left" vertical="center"/>
    </xf>
    <xf numFmtId="0" fontId="8"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0" xfId="0" applyFont="1" applyFill="1" applyBorder="1" applyAlignment="1">
      <alignment horizontal="left" vertical="center"/>
    </xf>
    <xf numFmtId="0" fontId="8" fillId="4" borderId="73" xfId="0" applyFont="1" applyFill="1" applyBorder="1">
      <alignment vertical="center"/>
    </xf>
    <xf numFmtId="0" fontId="8" fillId="4" borderId="75" xfId="0" applyFont="1" applyFill="1" applyBorder="1">
      <alignment vertical="center"/>
    </xf>
    <xf numFmtId="0" fontId="8" fillId="4" borderId="74" xfId="0" applyFont="1" applyFill="1" applyBorder="1">
      <alignment vertical="center"/>
    </xf>
    <xf numFmtId="0" fontId="2" fillId="2" borderId="1" xfId="0" applyFont="1" applyFill="1" applyBorder="1" applyProtection="1">
      <alignment vertical="center"/>
      <protection locked="0"/>
    </xf>
    <xf numFmtId="0" fontId="2" fillId="4" borderId="76" xfId="0" applyFont="1" applyFill="1" applyBorder="1" applyProtection="1">
      <alignment vertical="center"/>
      <protection locked="0"/>
    </xf>
    <xf numFmtId="0" fontId="2" fillId="4" borderId="72" xfId="0" applyFont="1" applyFill="1" applyBorder="1" applyProtection="1">
      <alignment vertical="center"/>
      <protection locked="0"/>
    </xf>
    <xf numFmtId="0" fontId="2" fillId="2" borderId="7" xfId="0" applyFont="1" applyFill="1" applyBorder="1" applyProtection="1">
      <alignment vertical="center"/>
    </xf>
    <xf numFmtId="0" fontId="2" fillId="2" borderId="0" xfId="0" applyFont="1" applyFill="1" applyBorder="1" applyProtection="1">
      <alignment vertical="center"/>
    </xf>
    <xf numFmtId="0" fontId="2" fillId="0" borderId="0" xfId="0" applyFont="1" applyBorder="1" applyProtection="1">
      <alignment vertical="center"/>
    </xf>
    <xf numFmtId="38" fontId="2" fillId="2" borderId="10" xfId="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Border="1" applyAlignment="1">
      <alignment vertical="center"/>
    </xf>
    <xf numFmtId="0" fontId="3" fillId="2" borderId="0" xfId="0" applyFont="1" applyFill="1" applyAlignment="1">
      <alignment horizontal="left" wrapText="1"/>
    </xf>
    <xf numFmtId="0" fontId="3" fillId="2" borderId="0" xfId="0" applyFont="1" applyFill="1" applyAlignment="1">
      <alignment horizontal="left"/>
    </xf>
    <xf numFmtId="0" fontId="3" fillId="2" borderId="0" xfId="0" applyFont="1" applyFill="1" applyAlignment="1">
      <alignment vertical="center" wrapText="1"/>
    </xf>
    <xf numFmtId="0" fontId="0" fillId="2" borderId="0" xfId="0" applyFill="1" applyAlignment="1">
      <alignment vertical="center" wrapText="1"/>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15" fillId="2" borderId="17" xfId="2" applyFont="1" applyFill="1" applyBorder="1" applyAlignment="1" applyProtection="1">
      <alignment vertical="center"/>
    </xf>
    <xf numFmtId="0" fontId="15" fillId="2" borderId="18" xfId="2" applyFont="1" applyFill="1" applyBorder="1" applyAlignment="1" applyProtection="1">
      <alignment vertical="center"/>
    </xf>
    <xf numFmtId="0" fontId="2" fillId="2" borderId="1" xfId="0" applyFont="1" applyFill="1" applyBorder="1">
      <alignment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16" fillId="2" borderId="0" xfId="0" applyFont="1" applyFill="1" applyBorder="1" applyAlignment="1">
      <alignment horizontal="left" vertical="center"/>
    </xf>
    <xf numFmtId="0" fontId="2"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2" fillId="2" borderId="0" xfId="0" applyFont="1" applyFill="1">
      <alignment vertical="center"/>
    </xf>
    <xf numFmtId="3" fontId="2" fillId="2" borderId="3" xfId="0" applyNumberFormat="1" applyFont="1" applyFill="1" applyBorder="1" applyAlignment="1">
      <alignment horizontal="right" vertical="center"/>
    </xf>
    <xf numFmtId="0" fontId="2" fillId="4" borderId="70" xfId="0" applyFont="1" applyFill="1" applyBorder="1" applyAlignment="1" applyProtection="1">
      <alignment horizontal="left" vertical="center"/>
      <protection locked="0"/>
    </xf>
    <xf numFmtId="0" fontId="2" fillId="4" borderId="71" xfId="0" applyFont="1" applyFill="1" applyBorder="1" applyAlignment="1" applyProtection="1">
      <alignment horizontal="left" vertical="center"/>
      <protection locked="0"/>
    </xf>
    <xf numFmtId="0" fontId="2" fillId="4" borderId="39" xfId="0" applyFont="1" applyFill="1" applyBorder="1" applyAlignment="1" applyProtection="1">
      <alignment horizontal="left" vertical="center"/>
      <protection locked="0"/>
    </xf>
    <xf numFmtId="0" fontId="2" fillId="4" borderId="40" xfId="0" applyFont="1" applyFill="1" applyBorder="1" applyAlignment="1" applyProtection="1">
      <alignment horizontal="left" vertical="center"/>
      <protection locked="0"/>
    </xf>
    <xf numFmtId="3" fontId="2" fillId="2" borderId="10" xfId="0" applyNumberFormat="1" applyFont="1" applyFill="1" applyBorder="1" applyAlignment="1">
      <alignment horizontal="righ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8" xfId="0" applyFont="1" applyFill="1" applyBorder="1" applyAlignment="1">
      <alignment horizontal="left" vertical="center"/>
    </xf>
    <xf numFmtId="0" fontId="3" fillId="3"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8" fillId="2" borderId="4"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3" fillId="3" borderId="5" xfId="0" applyFont="1" applyFill="1" applyBorder="1" applyAlignment="1">
      <alignment horizontal="center" vertical="center"/>
    </xf>
    <xf numFmtId="3" fontId="2" fillId="4" borderId="10" xfId="0" applyNumberFormat="1" applyFont="1" applyFill="1" applyBorder="1">
      <alignmen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4" fillId="4" borderId="39"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40" xfId="0" applyFont="1" applyFill="1" applyBorder="1" applyAlignment="1">
      <alignment horizontal="left" vertical="center" wrapText="1"/>
    </xf>
    <xf numFmtId="0" fontId="5" fillId="4" borderId="39" xfId="0" applyFont="1" applyFill="1" applyBorder="1" applyAlignment="1">
      <alignment vertical="center" wrapText="1"/>
    </xf>
    <xf numFmtId="0" fontId="5" fillId="4" borderId="40" xfId="0" applyFont="1" applyFill="1" applyBorder="1" applyAlignment="1">
      <alignment vertical="center" wrapText="1"/>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8" xfId="0" applyFont="1" applyFill="1" applyBorder="1" applyAlignment="1">
      <alignment horizontal="left" vertical="center"/>
    </xf>
    <xf numFmtId="0" fontId="2" fillId="4" borderId="61" xfId="0" applyFont="1" applyFill="1" applyBorder="1" applyAlignment="1" applyProtection="1">
      <alignment vertical="top"/>
      <protection locked="0"/>
    </xf>
    <xf numFmtId="0" fontId="0" fillId="4" borderId="62" xfId="0" applyFill="1" applyBorder="1" applyAlignment="1" applyProtection="1">
      <alignment vertical="top"/>
      <protection locked="0"/>
    </xf>
    <xf numFmtId="0" fontId="0" fillId="4" borderId="63" xfId="0" applyFill="1" applyBorder="1" applyAlignment="1" applyProtection="1">
      <alignment vertical="top"/>
      <protection locked="0"/>
    </xf>
    <xf numFmtId="0" fontId="0" fillId="4" borderId="64" xfId="0" applyFill="1" applyBorder="1" applyAlignment="1" applyProtection="1">
      <alignment vertical="top"/>
      <protection locked="0"/>
    </xf>
    <xf numFmtId="0" fontId="0" fillId="4" borderId="26" xfId="0" applyFill="1" applyBorder="1" applyAlignment="1" applyProtection="1">
      <alignment vertical="top"/>
      <protection locked="0"/>
    </xf>
    <xf numFmtId="0" fontId="0" fillId="4" borderId="65" xfId="0" applyFill="1" applyBorder="1" applyAlignment="1" applyProtection="1">
      <alignment vertical="top"/>
      <protection locked="0"/>
    </xf>
    <xf numFmtId="0" fontId="0" fillId="4" borderId="66" xfId="0" applyFill="1" applyBorder="1" applyAlignment="1" applyProtection="1">
      <alignment vertical="top"/>
      <protection locked="0"/>
    </xf>
    <xf numFmtId="0" fontId="0" fillId="4" borderId="67" xfId="0" applyFill="1" applyBorder="1" applyAlignment="1" applyProtection="1">
      <alignment vertical="top"/>
      <protection locked="0"/>
    </xf>
    <xf numFmtId="0" fontId="0" fillId="4" borderId="68" xfId="0" applyFill="1" applyBorder="1" applyAlignment="1" applyProtection="1">
      <alignment vertical="top"/>
      <protection locked="0"/>
    </xf>
    <xf numFmtId="0" fontId="12" fillId="4" borderId="69" xfId="0" applyFont="1" applyFill="1" applyBorder="1" applyAlignment="1">
      <alignment vertical="center"/>
    </xf>
    <xf numFmtId="0" fontId="6" fillId="4" borderId="70" xfId="0" applyFont="1" applyFill="1" applyBorder="1" applyAlignment="1">
      <alignment vertical="center"/>
    </xf>
    <xf numFmtId="0" fontId="6" fillId="4" borderId="71" xfId="0" applyFont="1" applyFill="1" applyBorder="1" applyAlignment="1">
      <alignment vertical="center"/>
    </xf>
    <xf numFmtId="3" fontId="2" fillId="4" borderId="0" xfId="0" applyNumberFormat="1" applyFont="1" applyFill="1" applyBorder="1" applyAlignment="1">
      <alignment horizontal="righ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3" fillId="4" borderId="36" xfId="0" applyFont="1" applyFill="1" applyBorder="1" applyAlignment="1" applyProtection="1">
      <alignment horizontal="left" vertical="center"/>
      <protection locked="0"/>
    </xf>
    <xf numFmtId="0" fontId="3" fillId="4" borderId="0" xfId="0" applyFont="1" applyFill="1" applyBorder="1" applyAlignment="1" applyProtection="1">
      <alignment horizontal="left" vertical="center"/>
      <protection locked="0"/>
    </xf>
    <xf numFmtId="0" fontId="3" fillId="4" borderId="37" xfId="0" applyFont="1" applyFill="1" applyBorder="1" applyAlignment="1" applyProtection="1">
      <alignment horizontal="left" vertical="center"/>
      <protection locked="0"/>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49" fontId="3" fillId="4" borderId="53"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49" fontId="3" fillId="4" borderId="54" xfId="0" applyNumberFormat="1" applyFont="1" applyFill="1" applyBorder="1" applyAlignment="1" applyProtection="1">
      <alignment horizontal="left" vertical="center"/>
      <protection locked="0"/>
    </xf>
    <xf numFmtId="49" fontId="3" fillId="4" borderId="53" xfId="0" applyNumberFormat="1" applyFont="1" applyFill="1" applyBorder="1" applyAlignment="1" applyProtection="1">
      <alignment vertical="center"/>
      <protection locked="0"/>
    </xf>
    <xf numFmtId="49" fontId="3" fillId="4" borderId="3" xfId="0" applyNumberFormat="1" applyFont="1" applyFill="1" applyBorder="1" applyAlignment="1" applyProtection="1">
      <alignment vertical="center"/>
      <protection locked="0"/>
    </xf>
    <xf numFmtId="49" fontId="3" fillId="4" borderId="54" xfId="0" applyNumberFormat="1" applyFont="1" applyFill="1" applyBorder="1" applyAlignment="1" applyProtection="1">
      <alignment vertical="center"/>
      <protection locked="0"/>
    </xf>
    <xf numFmtId="0" fontId="3" fillId="4" borderId="53"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54" xfId="0" applyFont="1" applyFill="1" applyBorder="1" applyAlignment="1" applyProtection="1">
      <alignment horizontal="left" vertical="center"/>
      <protection locked="0"/>
    </xf>
    <xf numFmtId="0" fontId="3" fillId="4" borderId="53" xfId="0" applyFont="1" applyFill="1" applyBorder="1" applyAlignment="1" applyProtection="1">
      <alignment vertical="center"/>
      <protection locked="0"/>
    </xf>
    <xf numFmtId="0" fontId="3" fillId="4" borderId="3" xfId="0" applyFont="1" applyFill="1" applyBorder="1" applyAlignment="1" applyProtection="1">
      <alignment vertical="center"/>
      <protection locked="0"/>
    </xf>
    <xf numFmtId="0" fontId="3" fillId="4" borderId="54" xfId="0" applyFont="1" applyFill="1" applyBorder="1" applyAlignment="1" applyProtection="1">
      <alignment vertical="center"/>
      <protection locked="0"/>
    </xf>
    <xf numFmtId="0" fontId="3" fillId="4" borderId="42"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3" fillId="4" borderId="48" xfId="0" applyFont="1" applyFill="1" applyBorder="1" applyAlignment="1" applyProtection="1">
      <alignment horizontal="left" vertical="center"/>
      <protection locked="0"/>
    </xf>
    <xf numFmtId="0" fontId="3" fillId="4" borderId="49" xfId="0" applyFont="1" applyFill="1" applyBorder="1" applyAlignment="1" applyProtection="1">
      <alignment horizontal="left" vertical="center"/>
      <protection locked="0"/>
    </xf>
    <xf numFmtId="0" fontId="3" fillId="4" borderId="50" xfId="0" applyFont="1" applyFill="1" applyBorder="1" applyAlignment="1" applyProtection="1">
      <alignment horizontal="left" vertical="center"/>
      <protection locked="0"/>
    </xf>
    <xf numFmtId="0" fontId="3" fillId="4" borderId="48" xfId="0" applyFont="1" applyFill="1" applyBorder="1" applyAlignment="1" applyProtection="1">
      <alignment vertical="center"/>
      <protection locked="0"/>
    </xf>
    <xf numFmtId="0" fontId="3" fillId="4" borderId="49" xfId="0" applyFont="1" applyFill="1" applyBorder="1" applyAlignment="1" applyProtection="1">
      <alignment vertical="center"/>
      <protection locked="0"/>
    </xf>
    <xf numFmtId="0" fontId="3" fillId="4" borderId="51" xfId="0" applyFont="1" applyFill="1" applyBorder="1" applyAlignment="1" applyProtection="1">
      <alignment vertical="center"/>
      <protection locked="0"/>
    </xf>
    <xf numFmtId="0" fontId="3" fillId="4" borderId="52" xfId="0" applyFont="1" applyFill="1" applyBorder="1" applyAlignment="1" applyProtection="1">
      <alignment vertical="center"/>
      <protection locked="0"/>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4" borderId="55" xfId="0" applyFont="1" applyFill="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4" borderId="57" xfId="0" applyFont="1" applyFill="1" applyBorder="1" applyAlignment="1" applyProtection="1">
      <alignment horizontal="left" vertical="center" wrapText="1"/>
      <protection locked="0"/>
    </xf>
    <xf numFmtId="0" fontId="3" fillId="4" borderId="58" xfId="0" applyFont="1" applyFill="1" applyBorder="1" applyAlignment="1" applyProtection="1">
      <alignment horizontal="left" vertical="center" wrapText="1"/>
      <protection locked="0"/>
    </xf>
    <xf numFmtId="0" fontId="3" fillId="4" borderId="59"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left" vertical="center" wrapText="1"/>
      <protection locked="0"/>
    </xf>
    <xf numFmtId="0" fontId="2" fillId="2" borderId="0" xfId="0" applyFont="1" applyFill="1" applyBorder="1" applyAlignment="1">
      <alignment horizontal="right" vertical="center"/>
    </xf>
    <xf numFmtId="0" fontId="9" fillId="2" borderId="0" xfId="0" applyFont="1" applyFill="1" applyBorder="1" applyAlignment="1">
      <alignment horizontal="center" vertical="center"/>
    </xf>
    <xf numFmtId="0" fontId="8" fillId="0" borderId="2" xfId="0" applyFont="1" applyFill="1" applyBorder="1">
      <alignment vertical="center"/>
    </xf>
    <xf numFmtId="0" fontId="8" fillId="0" borderId="3" xfId="0" applyFont="1" applyFill="1" applyBorder="1">
      <alignment vertical="center"/>
    </xf>
    <xf numFmtId="0" fontId="3" fillId="4" borderId="30" xfId="0" applyFont="1" applyFill="1" applyBorder="1" applyAlignment="1">
      <alignment horizontal="left" vertical="center"/>
    </xf>
    <xf numFmtId="0" fontId="3" fillId="4" borderId="31" xfId="0" applyFont="1" applyFill="1" applyBorder="1" applyAlignment="1">
      <alignment horizontal="left" vertical="center"/>
    </xf>
    <xf numFmtId="0" fontId="2" fillId="4" borderId="73" xfId="0" applyFont="1" applyFill="1" applyBorder="1" applyAlignment="1" applyProtection="1">
      <alignment horizontal="center" vertical="center"/>
      <protection locked="0"/>
    </xf>
    <xf numFmtId="0" fontId="2" fillId="4" borderId="7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77" xfId="0" applyFont="1" applyFill="1" applyBorder="1" applyAlignment="1" applyProtection="1">
      <alignment horizontal="center" vertical="center"/>
      <protection locked="0"/>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49" fontId="3" fillId="4" borderId="44" xfId="0" applyNumberFormat="1" applyFont="1" applyFill="1" applyBorder="1" applyAlignment="1" applyProtection="1">
      <alignment horizontal="center" vertical="center"/>
      <protection locked="0"/>
    </xf>
    <xf numFmtId="49" fontId="3" fillId="4" borderId="45" xfId="0" applyNumberFormat="1" applyFont="1" applyFill="1" applyBorder="1" applyAlignment="1" applyProtection="1">
      <alignment horizontal="center" vertical="center"/>
      <protection locked="0"/>
    </xf>
    <xf numFmtId="49" fontId="3" fillId="4" borderId="46" xfId="0" applyNumberFormat="1" applyFont="1" applyFill="1" applyBorder="1" applyAlignment="1" applyProtection="1">
      <alignment horizontal="center" vertical="center"/>
      <protection locked="0"/>
    </xf>
    <xf numFmtId="0" fontId="2" fillId="4" borderId="41" xfId="0" applyFont="1" applyFill="1" applyBorder="1" applyAlignment="1">
      <alignment horizontal="right" vertical="center" wrapText="1"/>
    </xf>
    <xf numFmtId="0" fontId="3" fillId="4" borderId="42" xfId="0" applyFont="1" applyFill="1" applyBorder="1" applyAlignment="1">
      <alignment horizontal="right" vertical="center" wrapText="1"/>
    </xf>
    <xf numFmtId="0" fontId="18" fillId="0" borderId="0" xfId="0" applyFont="1" applyAlignment="1">
      <alignment horizontal="justify" vertical="center"/>
    </xf>
    <xf numFmtId="0" fontId="0" fillId="0" borderId="0" xfId="0">
      <alignment vertical="center"/>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18" fillId="0" borderId="0" xfId="0" applyFont="1" applyAlignment="1">
      <alignment horizontal="left" vertical="center" indent="2"/>
    </xf>
    <xf numFmtId="0" fontId="18" fillId="0" borderId="0" xfId="0" applyFont="1" applyAlignment="1">
      <alignment horizontal="left" vertical="center" wrapText="1" indent="2"/>
    </xf>
    <xf numFmtId="0" fontId="18" fillId="0" borderId="0" xfId="0" applyFont="1" applyAlignment="1">
      <alignment horizontal="left" vertical="center" indent="4"/>
    </xf>
    <xf numFmtId="0" fontId="18" fillId="0" borderId="0" xfId="0" applyFont="1" applyAlignment="1">
      <alignment horizontal="left" vertical="center" wrapText="1" indent="4"/>
    </xf>
    <xf numFmtId="0" fontId="19" fillId="0" borderId="0" xfId="0" applyFont="1" applyAlignment="1">
      <alignment horizontal="left" vertical="center" indent="2"/>
    </xf>
    <xf numFmtId="0" fontId="18" fillId="0" borderId="0" xfId="0" applyFont="1" applyAlignment="1">
      <alignment horizontal="justify" vertical="center" wrapText="1"/>
    </xf>
    <xf numFmtId="0" fontId="22" fillId="0" borderId="0" xfId="0" applyFont="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Sheet1!$F$1" lockText="1" noThreeD="1"/>
</file>

<file path=xl/ctrlProps/ctrlProp10.xml><?xml version="1.0" encoding="utf-8"?>
<formControlPr xmlns="http://schemas.microsoft.com/office/spreadsheetml/2009/9/main" objectType="Radio" checked="Checked" firstButton="1" fmlaLink="MEMO!$E$37"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Sheet1!$G$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5</xdr:col>
      <xdr:colOff>358775</xdr:colOff>
      <xdr:row>1</xdr:row>
      <xdr:rowOff>365999</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2349500" cy="52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57150</xdr:colOff>
      <xdr:row>15</xdr:row>
      <xdr:rowOff>0</xdr:rowOff>
    </xdr:from>
    <xdr:to>
      <xdr:col>20</xdr:col>
      <xdr:colOff>447675</xdr:colOff>
      <xdr:row>15</xdr:row>
      <xdr:rowOff>238125</xdr:rowOff>
    </xdr:to>
    <xdr:sp macro="" textlink="">
      <xdr:nvSpPr>
        <xdr:cNvPr id="4" name="円/楕円 5">
          <a:extLst>
            <a:ext uri="{FF2B5EF4-FFF2-40B4-BE49-F238E27FC236}">
              <a16:creationId xmlns:a16="http://schemas.microsoft.com/office/drawing/2014/main" id="{00000000-0008-0000-0000-000004000000}"/>
            </a:ext>
          </a:extLst>
        </xdr:cNvPr>
        <xdr:cNvSpPr/>
      </xdr:nvSpPr>
      <xdr:spPr>
        <a:xfrm>
          <a:off x="7191375" y="3943350"/>
          <a:ext cx="390525" cy="238125"/>
        </a:xfrm>
        <a:prstGeom prst="ellipse">
          <a:avLst/>
        </a:prstGeom>
        <a:noFill/>
        <a:ln>
          <a:solidFill>
            <a:schemeClr val="bg1">
              <a:lumMod val="65000"/>
              <a:alpha val="82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104775</xdr:colOff>
      <xdr:row>14</xdr:row>
      <xdr:rowOff>133350</xdr:rowOff>
    </xdr:from>
    <xdr:ext cx="325730"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39000" y="39338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0</xdr:col>
      <xdr:colOff>28575</xdr:colOff>
      <xdr:row>74</xdr:row>
      <xdr:rowOff>171450</xdr:rowOff>
    </xdr:from>
    <xdr:ext cx="2349500" cy="527924"/>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4268450"/>
          <a:ext cx="2349500" cy="5279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114300</xdr:rowOff>
        </xdr:from>
        <xdr:to>
          <xdr:col>4</xdr:col>
          <xdr:colOff>266700</xdr:colOff>
          <xdr:row>25</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おまかせサポートサービス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xdr:row>
          <xdr:rowOff>133350</xdr:rowOff>
        </xdr:from>
        <xdr:to>
          <xdr:col>17</xdr:col>
          <xdr:colOff>66675</xdr:colOff>
          <xdr:row>25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出荷時・リモート設定サービス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47625</xdr:rowOff>
        </xdr:from>
        <xdr:to>
          <xdr:col>4</xdr:col>
          <xdr:colOff>76200</xdr:colOff>
          <xdr:row>3</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xdr:row>
          <xdr:rowOff>76200</xdr:rowOff>
        </xdr:from>
        <xdr:to>
          <xdr:col>12</xdr:col>
          <xdr:colOff>238125</xdr:colOff>
          <xdr:row>5</xdr:row>
          <xdr:rowOff>352425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28575</xdr:rowOff>
        </xdr:from>
        <xdr:to>
          <xdr:col>15</xdr:col>
          <xdr:colOff>123825</xdr:colOff>
          <xdr:row>5</xdr:row>
          <xdr:rowOff>381000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xdr:row>
          <xdr:rowOff>66675</xdr:rowOff>
        </xdr:from>
        <xdr:to>
          <xdr:col>17</xdr:col>
          <xdr:colOff>200025</xdr:colOff>
          <xdr:row>5</xdr:row>
          <xdr:rowOff>342900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5</xdr:row>
          <xdr:rowOff>57150</xdr:rowOff>
        </xdr:from>
        <xdr:to>
          <xdr:col>20</xdr:col>
          <xdr:colOff>371475</xdr:colOff>
          <xdr:row>5</xdr:row>
          <xdr:rowOff>333375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責任者・管理者変更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66675</xdr:rowOff>
        </xdr:from>
        <xdr:to>
          <xdr:col>2</xdr:col>
          <xdr:colOff>409575</xdr:colOff>
          <xdr:row>17</xdr:row>
          <xdr:rowOff>257175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66675</xdr:rowOff>
        </xdr:from>
        <xdr:to>
          <xdr:col>10</xdr:col>
          <xdr:colOff>228600</xdr:colOff>
          <xdr:row>17</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142875</xdr:rowOff>
        </xdr:from>
        <xdr:to>
          <xdr:col>14</xdr:col>
          <xdr:colOff>104775</xdr:colOff>
          <xdr:row>20</xdr:row>
          <xdr:rowOff>171450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19</xdr:row>
          <xdr:rowOff>152400</xdr:rowOff>
        </xdr:from>
        <xdr:to>
          <xdr:col>17</xdr:col>
          <xdr:colOff>419100</xdr:colOff>
          <xdr:row>21</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自動引落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35</xdr:row>
          <xdr:rowOff>161925</xdr:rowOff>
        </xdr:from>
        <xdr:to>
          <xdr:col>6</xdr:col>
          <xdr:colOff>47625</xdr:colOff>
          <xdr:row>37</xdr:row>
          <xdr:rowOff>38100</xdr:rowOff>
        </xdr:to>
        <xdr:sp macro="" textlink="">
          <xdr:nvSpPr>
            <xdr:cNvPr id="2079" name="Check Box 6"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support-pbx@ate-mahoroba.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58DD-C9CE-4525-A8BC-D5E2352F3F41}">
  <sheetPr codeName="Sheet1"/>
  <dimension ref="A1:AD116"/>
  <sheetViews>
    <sheetView showGridLines="0" tabSelected="1" zoomScale="130" zoomScaleNormal="130" workbookViewId="0">
      <selection activeCell="G8" sqref="G8:I8"/>
    </sheetView>
  </sheetViews>
  <sheetFormatPr defaultColWidth="0" defaultRowHeight="12" customHeight="1" zeroHeight="1" x14ac:dyDescent="0.15"/>
  <cols>
    <col min="1" max="2" width="5.625" style="23" customWidth="1"/>
    <col min="3" max="3" width="6.25" style="23" customWidth="1"/>
    <col min="4" max="4" width="3.875" style="23" customWidth="1"/>
    <col min="5" max="5" width="5.375" style="23" customWidth="1"/>
    <col min="6" max="6" width="4.875" style="23" customWidth="1"/>
    <col min="7" max="7" width="5.625" style="23" customWidth="1"/>
    <col min="8" max="8" width="3" style="23" customWidth="1"/>
    <col min="9" max="9" width="6.625" style="23" customWidth="1"/>
    <col min="10" max="10" width="5.625" style="23" customWidth="1"/>
    <col min="11" max="11" width="3.875" style="23" customWidth="1"/>
    <col min="12" max="12" width="4.25" style="23" customWidth="1"/>
    <col min="13" max="13" width="3.875" style="23" customWidth="1"/>
    <col min="14" max="14" width="1.25" style="23" customWidth="1"/>
    <col min="15" max="15" width="4.875" style="23" customWidth="1"/>
    <col min="16" max="16" width="5.875" style="23" customWidth="1"/>
    <col min="17" max="17" width="2.125" style="23" customWidth="1"/>
    <col min="18" max="19" width="5.625" style="23" customWidth="1"/>
    <col min="20" max="20" width="3.75" style="23" customWidth="1"/>
    <col min="21" max="21" width="7.125" style="23" customWidth="1"/>
    <col min="22" max="22" width="2.25" style="23" customWidth="1"/>
    <col min="23" max="23" width="4.625" style="23" hidden="1" customWidth="1"/>
    <col min="24" max="26" width="8.875" style="23" hidden="1" customWidth="1"/>
    <col min="27" max="27" width="4.625" style="23" hidden="1" customWidth="1"/>
    <col min="28" max="28" width="1.625" style="23" hidden="1" customWidth="1"/>
    <col min="29" max="16384" width="8.875" style="23" hidden="1"/>
  </cols>
  <sheetData>
    <row r="1" spans="1:25" ht="12.75" customHeight="1" x14ac:dyDescent="0.15">
      <c r="A1" s="114"/>
      <c r="B1" s="114"/>
      <c r="C1" s="114"/>
      <c r="D1" s="114"/>
      <c r="E1" s="114"/>
      <c r="F1" s="114"/>
      <c r="G1" s="114"/>
      <c r="H1" s="114"/>
      <c r="I1" s="114"/>
      <c r="J1" s="114"/>
      <c r="K1" s="114"/>
      <c r="L1" s="114"/>
      <c r="M1" s="114"/>
      <c r="N1" s="114"/>
      <c r="O1" s="114"/>
      <c r="P1" s="114"/>
      <c r="Q1" s="114"/>
      <c r="R1" s="114"/>
      <c r="S1" s="236"/>
      <c r="T1" s="236"/>
      <c r="U1" s="236"/>
      <c r="V1" s="114"/>
    </row>
    <row r="2" spans="1:25" ht="44.25" customHeight="1" x14ac:dyDescent="0.15">
      <c r="A2" s="69"/>
      <c r="B2" s="70"/>
      <c r="C2" s="70"/>
      <c r="D2" s="70"/>
      <c r="E2" s="70"/>
      <c r="F2" s="70"/>
      <c r="G2" s="237" t="s">
        <v>149</v>
      </c>
      <c r="H2" s="237"/>
      <c r="I2" s="237"/>
      <c r="J2" s="237"/>
      <c r="K2" s="237"/>
      <c r="L2" s="237"/>
      <c r="M2" s="237"/>
      <c r="N2" s="237"/>
      <c r="O2" s="237"/>
      <c r="P2" s="237"/>
      <c r="Q2" s="237"/>
      <c r="R2" s="237"/>
      <c r="S2" s="237"/>
      <c r="T2" s="70"/>
      <c r="U2" s="70"/>
      <c r="V2" s="114"/>
    </row>
    <row r="3" spans="1:25" ht="12.75" customHeight="1" thickBot="1" x14ac:dyDescent="0.2">
      <c r="A3" s="71" t="s">
        <v>144</v>
      </c>
      <c r="B3" s="114"/>
      <c r="C3" s="114"/>
      <c r="D3" s="114"/>
      <c r="E3" s="114"/>
      <c r="F3" s="114"/>
      <c r="G3" s="114"/>
      <c r="H3" s="114"/>
      <c r="I3" s="114"/>
      <c r="J3" s="114"/>
      <c r="K3" s="114"/>
      <c r="L3" s="114"/>
      <c r="M3" s="114"/>
      <c r="N3" s="114"/>
      <c r="O3" s="114"/>
      <c r="P3" s="114"/>
      <c r="Q3" s="114"/>
      <c r="R3" s="114"/>
      <c r="S3" s="236"/>
      <c r="T3" s="236"/>
      <c r="U3" s="236"/>
      <c r="V3" s="114"/>
    </row>
    <row r="4" spans="1:25" ht="21.75" customHeight="1" thickTop="1" thickBot="1" x14ac:dyDescent="0.2">
      <c r="A4" s="238" t="s">
        <v>0</v>
      </c>
      <c r="B4" s="239"/>
      <c r="C4" s="25"/>
      <c r="D4" s="26"/>
      <c r="E4" s="240" t="s">
        <v>320</v>
      </c>
      <c r="F4" s="240"/>
      <c r="G4" s="240"/>
      <c r="H4" s="240"/>
      <c r="I4" s="240"/>
      <c r="J4" s="240"/>
      <c r="K4" s="240"/>
      <c r="L4" s="240"/>
      <c r="M4" s="240"/>
      <c r="N4" s="240"/>
      <c r="O4" s="240"/>
      <c r="P4" s="240"/>
      <c r="Q4" s="240"/>
      <c r="R4" s="240"/>
      <c r="S4" s="240"/>
      <c r="T4" s="240"/>
      <c r="U4" s="241"/>
      <c r="V4" s="114"/>
    </row>
    <row r="5" spans="1:25" ht="11.25" customHeight="1" thickTop="1" thickBot="1" x14ac:dyDescent="0.2">
      <c r="A5" s="72"/>
      <c r="B5" s="72"/>
      <c r="C5" s="72"/>
      <c r="D5" s="72"/>
      <c r="E5" s="72"/>
      <c r="F5" s="72"/>
      <c r="G5" s="72"/>
      <c r="H5" s="72"/>
      <c r="I5" s="72"/>
      <c r="J5" s="72"/>
      <c r="K5" s="72"/>
      <c r="L5" s="72"/>
      <c r="M5" s="72"/>
      <c r="N5" s="114"/>
      <c r="O5" s="114"/>
      <c r="P5" s="114"/>
      <c r="Q5" s="114"/>
      <c r="R5" s="114"/>
      <c r="S5" s="114"/>
      <c r="T5" s="114"/>
      <c r="U5" s="114"/>
      <c r="V5" s="114"/>
    </row>
    <row r="6" spans="1:25" ht="33.75" customHeight="1" thickTop="1" thickBot="1" x14ac:dyDescent="0.2">
      <c r="A6" s="238" t="s">
        <v>1</v>
      </c>
      <c r="B6" s="239"/>
      <c r="C6" s="27"/>
      <c r="D6" s="28" t="s">
        <v>131</v>
      </c>
      <c r="E6" s="29"/>
      <c r="F6" s="28" t="s">
        <v>132</v>
      </c>
      <c r="G6" s="29"/>
      <c r="H6" s="30" t="s">
        <v>133</v>
      </c>
      <c r="I6" s="239" t="s">
        <v>3</v>
      </c>
      <c r="J6" s="239"/>
      <c r="K6" s="25"/>
      <c r="L6" s="31" t="s">
        <v>101</v>
      </c>
      <c r="M6" s="31"/>
      <c r="N6" s="32"/>
      <c r="O6" s="31" t="s">
        <v>100</v>
      </c>
      <c r="P6" s="33"/>
      <c r="Q6" s="31" t="s">
        <v>89</v>
      </c>
      <c r="R6" s="31"/>
      <c r="S6" s="34"/>
      <c r="T6" s="35"/>
      <c r="U6" s="36"/>
      <c r="V6" s="4"/>
    </row>
    <row r="7" spans="1:25" ht="15.95" customHeight="1" thickTop="1" thickBot="1" x14ac:dyDescent="0.2">
      <c r="A7" s="115"/>
      <c r="B7" s="73"/>
      <c r="C7" s="180" t="s">
        <v>78</v>
      </c>
      <c r="D7" s="181"/>
      <c r="E7" s="181"/>
      <c r="F7" s="181"/>
      <c r="G7" s="181"/>
      <c r="H7" s="181"/>
      <c r="I7" s="246"/>
      <c r="J7" s="247"/>
      <c r="K7" s="180" t="s">
        <v>85</v>
      </c>
      <c r="L7" s="181"/>
      <c r="M7" s="181"/>
      <c r="N7" s="181"/>
      <c r="O7" s="181"/>
      <c r="P7" s="181"/>
      <c r="Q7" s="181"/>
      <c r="R7" s="181"/>
      <c r="S7" s="181"/>
      <c r="T7" s="181"/>
      <c r="U7" s="182"/>
      <c r="V7" s="74"/>
    </row>
    <row r="8" spans="1:25" s="2" customFormat="1" ht="21.6" customHeight="1" thickTop="1" x14ac:dyDescent="0.15">
      <c r="A8" s="248" t="s">
        <v>86</v>
      </c>
      <c r="B8" s="249"/>
      <c r="C8" s="113" t="s">
        <v>84</v>
      </c>
      <c r="D8" s="39"/>
      <c r="E8" s="40" t="s">
        <v>135</v>
      </c>
      <c r="F8" s="41"/>
      <c r="G8" s="252"/>
      <c r="H8" s="253"/>
      <c r="I8" s="254"/>
      <c r="J8" s="42" t="s">
        <v>136</v>
      </c>
      <c r="K8" s="255" t="s">
        <v>84</v>
      </c>
      <c r="L8" s="256"/>
      <c r="M8" s="215"/>
      <c r="N8" s="215"/>
      <c r="O8" s="40" t="s">
        <v>135</v>
      </c>
      <c r="P8" s="43"/>
      <c r="Q8" s="216"/>
      <c r="R8" s="217"/>
      <c r="S8" s="217"/>
      <c r="T8" s="218"/>
      <c r="U8" s="37" t="s">
        <v>136</v>
      </c>
      <c r="V8" s="75"/>
      <c r="W8" s="8"/>
    </row>
    <row r="9" spans="1:25" s="2" customFormat="1" ht="21.6" customHeight="1" x14ac:dyDescent="0.15">
      <c r="A9" s="250"/>
      <c r="B9" s="251"/>
      <c r="C9" s="219"/>
      <c r="D9" s="220"/>
      <c r="E9" s="220"/>
      <c r="F9" s="220"/>
      <c r="G9" s="220"/>
      <c r="H9" s="220"/>
      <c r="I9" s="220"/>
      <c r="J9" s="221"/>
      <c r="K9" s="222"/>
      <c r="L9" s="223"/>
      <c r="M9" s="223"/>
      <c r="N9" s="223"/>
      <c r="O9" s="223"/>
      <c r="P9" s="223"/>
      <c r="Q9" s="224"/>
      <c r="R9" s="224"/>
      <c r="S9" s="224"/>
      <c r="T9" s="224"/>
      <c r="U9" s="225"/>
      <c r="V9" s="75"/>
      <c r="W9" s="8"/>
    </row>
    <row r="10" spans="1:25" s="2" customFormat="1" ht="21.6" customHeight="1" x14ac:dyDescent="0.15">
      <c r="A10" s="201" t="s">
        <v>80</v>
      </c>
      <c r="B10" s="202"/>
      <c r="C10" s="209"/>
      <c r="D10" s="210"/>
      <c r="E10" s="210"/>
      <c r="F10" s="210"/>
      <c r="G10" s="210"/>
      <c r="H10" s="210"/>
      <c r="I10" s="210"/>
      <c r="J10" s="211"/>
      <c r="K10" s="212"/>
      <c r="L10" s="213"/>
      <c r="M10" s="213"/>
      <c r="N10" s="213"/>
      <c r="O10" s="213"/>
      <c r="P10" s="213"/>
      <c r="Q10" s="213"/>
      <c r="R10" s="213"/>
      <c r="S10" s="213"/>
      <c r="T10" s="213"/>
      <c r="U10" s="214"/>
      <c r="V10" s="75"/>
      <c r="W10" s="8"/>
    </row>
    <row r="11" spans="1:25" s="2" customFormat="1" ht="21.6" customHeight="1" x14ac:dyDescent="0.15">
      <c r="A11" s="117" t="s">
        <v>81</v>
      </c>
      <c r="B11" s="68"/>
      <c r="C11" s="209"/>
      <c r="D11" s="210"/>
      <c r="E11" s="210"/>
      <c r="F11" s="210"/>
      <c r="G11" s="210"/>
      <c r="H11" s="210"/>
      <c r="I11" s="210"/>
      <c r="J11" s="211"/>
      <c r="K11" s="212"/>
      <c r="L11" s="213"/>
      <c r="M11" s="213"/>
      <c r="N11" s="213"/>
      <c r="O11" s="213"/>
      <c r="P11" s="213"/>
      <c r="Q11" s="213"/>
      <c r="R11" s="213"/>
      <c r="S11" s="213"/>
      <c r="T11" s="213"/>
      <c r="U11" s="214"/>
      <c r="V11" s="75"/>
      <c r="W11" s="8"/>
    </row>
    <row r="12" spans="1:25" s="2" customFormat="1" ht="21.6" customHeight="1" x14ac:dyDescent="0.15">
      <c r="A12" s="201" t="s">
        <v>82</v>
      </c>
      <c r="B12" s="202"/>
      <c r="C12" s="203"/>
      <c r="D12" s="204"/>
      <c r="E12" s="204"/>
      <c r="F12" s="204"/>
      <c r="G12" s="204"/>
      <c r="H12" s="204"/>
      <c r="I12" s="204"/>
      <c r="J12" s="205"/>
      <c r="K12" s="206"/>
      <c r="L12" s="207"/>
      <c r="M12" s="207"/>
      <c r="N12" s="207"/>
      <c r="O12" s="207"/>
      <c r="P12" s="207"/>
      <c r="Q12" s="207"/>
      <c r="R12" s="207"/>
      <c r="S12" s="207"/>
      <c r="T12" s="207"/>
      <c r="U12" s="208"/>
      <c r="V12" s="75"/>
      <c r="W12" s="8"/>
    </row>
    <row r="13" spans="1:25" s="2" customFormat="1" ht="21.6" customHeight="1" x14ac:dyDescent="0.15">
      <c r="A13" s="201" t="s">
        <v>83</v>
      </c>
      <c r="B13" s="202"/>
      <c r="C13" s="203"/>
      <c r="D13" s="204"/>
      <c r="E13" s="204"/>
      <c r="F13" s="204"/>
      <c r="G13" s="204"/>
      <c r="H13" s="204"/>
      <c r="I13" s="204"/>
      <c r="J13" s="205"/>
      <c r="K13" s="206"/>
      <c r="L13" s="207"/>
      <c r="M13" s="207"/>
      <c r="N13" s="207"/>
      <c r="O13" s="207"/>
      <c r="P13" s="207"/>
      <c r="Q13" s="207"/>
      <c r="R13" s="207"/>
      <c r="S13" s="207"/>
      <c r="T13" s="207"/>
      <c r="U13" s="208"/>
      <c r="V13" s="75"/>
      <c r="W13" s="8"/>
    </row>
    <row r="14" spans="1:25" s="2" customFormat="1" ht="21.6" customHeight="1" x14ac:dyDescent="0.15">
      <c r="A14" s="201" t="s">
        <v>87</v>
      </c>
      <c r="B14" s="202"/>
      <c r="C14" s="209"/>
      <c r="D14" s="210"/>
      <c r="E14" s="210"/>
      <c r="F14" s="210"/>
      <c r="G14" s="210"/>
      <c r="H14" s="210"/>
      <c r="I14" s="210"/>
      <c r="J14" s="211"/>
      <c r="K14" s="212"/>
      <c r="L14" s="213"/>
      <c r="M14" s="213"/>
      <c r="N14" s="213"/>
      <c r="O14" s="213"/>
      <c r="P14" s="213"/>
      <c r="Q14" s="213"/>
      <c r="R14" s="213"/>
      <c r="S14" s="213"/>
      <c r="T14" s="213"/>
      <c r="U14" s="214"/>
      <c r="V14" s="75"/>
      <c r="W14" s="8"/>
    </row>
    <row r="15" spans="1:25" ht="11.25" customHeight="1" x14ac:dyDescent="0.15">
      <c r="A15" s="226" t="s">
        <v>88</v>
      </c>
      <c r="B15" s="227"/>
      <c r="C15" s="230"/>
      <c r="D15" s="231"/>
      <c r="E15" s="231"/>
      <c r="F15" s="231"/>
      <c r="G15" s="231"/>
      <c r="H15" s="231"/>
      <c r="I15" s="231"/>
      <c r="J15" s="232"/>
      <c r="K15" s="230"/>
      <c r="L15" s="231"/>
      <c r="M15" s="231"/>
      <c r="N15" s="231"/>
      <c r="O15" s="231"/>
      <c r="P15" s="231"/>
      <c r="Q15" s="231"/>
      <c r="R15" s="231"/>
      <c r="S15" s="231"/>
      <c r="T15" s="231"/>
      <c r="U15" s="232"/>
      <c r="V15" s="76"/>
    </row>
    <row r="16" spans="1:25" ht="21.6" customHeight="1" x14ac:dyDescent="0.15">
      <c r="A16" s="228"/>
      <c r="B16" s="229"/>
      <c r="C16" s="233"/>
      <c r="D16" s="234"/>
      <c r="E16" s="234"/>
      <c r="F16" s="234"/>
      <c r="G16" s="234"/>
      <c r="H16" s="234"/>
      <c r="I16" s="234"/>
      <c r="J16" s="235"/>
      <c r="K16" s="233"/>
      <c r="L16" s="234"/>
      <c r="M16" s="234"/>
      <c r="N16" s="234"/>
      <c r="O16" s="234"/>
      <c r="P16" s="234"/>
      <c r="Q16" s="234"/>
      <c r="R16" s="234"/>
      <c r="S16" s="234"/>
      <c r="T16" s="234"/>
      <c r="U16" s="44"/>
      <c r="V16" s="76"/>
      <c r="Y16" s="18"/>
    </row>
    <row r="17" spans="1:23" s="2" customFormat="1" ht="21.6" customHeight="1" x14ac:dyDescent="0.15">
      <c r="A17" s="196" t="s">
        <v>4</v>
      </c>
      <c r="B17" s="197"/>
      <c r="C17" s="198"/>
      <c r="D17" s="199"/>
      <c r="E17" s="199"/>
      <c r="F17" s="199"/>
      <c r="G17" s="199"/>
      <c r="H17" s="199"/>
      <c r="I17" s="199"/>
      <c r="J17" s="200"/>
      <c r="K17" s="198"/>
      <c r="L17" s="199"/>
      <c r="M17" s="199"/>
      <c r="N17" s="199"/>
      <c r="O17" s="199"/>
      <c r="P17" s="199"/>
      <c r="Q17" s="199"/>
      <c r="R17" s="199"/>
      <c r="S17" s="199"/>
      <c r="T17" s="199"/>
      <c r="U17" s="200"/>
      <c r="V17" s="75"/>
      <c r="W17" s="8"/>
    </row>
    <row r="18" spans="1:23" s="2" customFormat="1" ht="28.5" customHeight="1" thickBot="1" x14ac:dyDescent="0.2">
      <c r="A18" s="173"/>
      <c r="B18" s="174"/>
      <c r="C18" s="38"/>
      <c r="D18" s="175" t="s">
        <v>90</v>
      </c>
      <c r="E18" s="176"/>
      <c r="F18" s="176"/>
      <c r="G18" s="176"/>
      <c r="H18" s="176"/>
      <c r="I18" s="176"/>
      <c r="J18" s="177"/>
      <c r="K18" s="38"/>
      <c r="L18" s="178" t="s">
        <v>145</v>
      </c>
      <c r="M18" s="178"/>
      <c r="N18" s="178"/>
      <c r="O18" s="178"/>
      <c r="P18" s="178"/>
      <c r="Q18" s="178"/>
      <c r="R18" s="178"/>
      <c r="S18" s="178"/>
      <c r="T18" s="178"/>
      <c r="U18" s="179"/>
      <c r="V18" s="75"/>
      <c r="W18" s="8"/>
    </row>
    <row r="19" spans="1:23" s="20" customFormat="1" ht="15.95" customHeight="1" thickTop="1" thickBot="1" x14ac:dyDescent="0.2">
      <c r="A19" s="180" t="s">
        <v>137</v>
      </c>
      <c r="B19" s="181"/>
      <c r="C19" s="181"/>
      <c r="D19" s="181"/>
      <c r="E19" s="181"/>
      <c r="F19" s="181"/>
      <c r="G19" s="181"/>
      <c r="H19" s="181"/>
      <c r="I19" s="181"/>
      <c r="J19" s="182"/>
      <c r="K19" s="180" t="s">
        <v>99</v>
      </c>
      <c r="L19" s="181"/>
      <c r="M19" s="181"/>
      <c r="N19" s="181"/>
      <c r="O19" s="181"/>
      <c r="P19" s="181"/>
      <c r="Q19" s="181"/>
      <c r="R19" s="181"/>
      <c r="S19" s="181"/>
      <c r="T19" s="181"/>
      <c r="U19" s="182"/>
      <c r="V19" s="77"/>
    </row>
    <row r="20" spans="1:23" ht="13.5" customHeight="1" thickTop="1" x14ac:dyDescent="0.15">
      <c r="A20" s="183"/>
      <c r="B20" s="184"/>
      <c r="C20" s="184"/>
      <c r="D20" s="184"/>
      <c r="E20" s="184"/>
      <c r="F20" s="184"/>
      <c r="G20" s="184"/>
      <c r="H20" s="184"/>
      <c r="I20" s="184"/>
      <c r="J20" s="185"/>
      <c r="K20" s="192" t="s">
        <v>141</v>
      </c>
      <c r="L20" s="193"/>
      <c r="M20" s="193"/>
      <c r="N20" s="193"/>
      <c r="O20" s="193"/>
      <c r="P20" s="193"/>
      <c r="Q20" s="193"/>
      <c r="R20" s="193"/>
      <c r="S20" s="193"/>
      <c r="T20" s="193"/>
      <c r="U20" s="194"/>
      <c r="V20" s="76"/>
    </row>
    <row r="21" spans="1:23" ht="14.25" customHeight="1" x14ac:dyDescent="0.15">
      <c r="A21" s="186"/>
      <c r="B21" s="187"/>
      <c r="C21" s="187"/>
      <c r="D21" s="187"/>
      <c r="E21" s="187"/>
      <c r="F21" s="187"/>
      <c r="G21" s="187"/>
      <c r="H21" s="187"/>
      <c r="I21" s="187"/>
      <c r="J21" s="188"/>
      <c r="K21" s="45"/>
      <c r="L21" s="46"/>
      <c r="M21" s="46"/>
      <c r="N21" s="46"/>
      <c r="O21" s="46"/>
      <c r="P21" s="46"/>
      <c r="Q21" s="46"/>
      <c r="R21" s="47"/>
      <c r="S21" s="195" t="str">
        <f>IF(MEMO!E37=2,200,"")</f>
        <v/>
      </c>
      <c r="T21" s="195"/>
      <c r="U21" s="48" t="s">
        <v>105</v>
      </c>
      <c r="V21" s="76"/>
    </row>
    <row r="22" spans="1:23" ht="4.5" customHeight="1" thickBot="1" x14ac:dyDescent="0.2">
      <c r="A22" s="189"/>
      <c r="B22" s="190"/>
      <c r="C22" s="190"/>
      <c r="D22" s="190"/>
      <c r="E22" s="190"/>
      <c r="F22" s="190"/>
      <c r="G22" s="190"/>
      <c r="H22" s="190"/>
      <c r="I22" s="190"/>
      <c r="J22" s="191"/>
      <c r="K22" s="49"/>
      <c r="L22" s="50"/>
      <c r="M22" s="50"/>
      <c r="N22" s="50"/>
      <c r="O22" s="50"/>
      <c r="P22" s="50"/>
      <c r="Q22" s="50"/>
      <c r="R22" s="50"/>
      <c r="S22" s="50"/>
      <c r="T22" s="50"/>
      <c r="U22" s="51"/>
      <c r="V22" s="76"/>
    </row>
    <row r="23" spans="1:23" s="5" customFormat="1" ht="15.75" customHeight="1" thickTop="1" thickBot="1" x14ac:dyDescent="0.2">
      <c r="A23" s="163" t="s">
        <v>138</v>
      </c>
      <c r="B23" s="164"/>
      <c r="C23" s="164"/>
      <c r="D23" s="164"/>
      <c r="E23" s="164"/>
      <c r="F23" s="164"/>
      <c r="G23" s="164"/>
      <c r="H23" s="164"/>
      <c r="I23" s="164"/>
      <c r="J23" s="164"/>
      <c r="K23" s="164"/>
      <c r="L23" s="164"/>
      <c r="M23" s="164"/>
      <c r="N23" s="164"/>
      <c r="O23" s="164"/>
      <c r="P23" s="164"/>
      <c r="Q23" s="164"/>
      <c r="R23" s="164"/>
      <c r="S23" s="164"/>
      <c r="T23" s="164"/>
      <c r="U23" s="165"/>
      <c r="V23" s="78"/>
    </row>
    <row r="24" spans="1:23" ht="12.75" thickTop="1" x14ac:dyDescent="0.15">
      <c r="A24" s="55"/>
      <c r="B24" s="56"/>
      <c r="C24" s="56"/>
      <c r="D24" s="56"/>
      <c r="E24" s="56"/>
      <c r="F24" s="56"/>
      <c r="G24" s="56"/>
      <c r="H24" s="56"/>
      <c r="I24" s="56"/>
      <c r="J24" s="56"/>
      <c r="K24" s="56"/>
      <c r="L24" s="56"/>
      <c r="M24" s="56"/>
      <c r="N24" s="56"/>
      <c r="O24" s="56"/>
      <c r="P24" s="56"/>
      <c r="Q24" s="56"/>
      <c r="R24" s="56"/>
      <c r="S24" s="56"/>
      <c r="T24" s="56"/>
      <c r="U24" s="57"/>
      <c r="V24" s="76"/>
    </row>
    <row r="25" spans="1:23" ht="15.75" customHeight="1" x14ac:dyDescent="0.15">
      <c r="A25" s="58"/>
      <c r="B25" s="52"/>
      <c r="C25" s="52"/>
      <c r="D25" s="52"/>
      <c r="E25" s="53"/>
      <c r="F25" s="52"/>
      <c r="G25" s="172">
        <f>IF(Sheet1!F1,VLOOKUP(F32,Sheet1!$B$1:$D$24,3,0),0)</f>
        <v>0</v>
      </c>
      <c r="H25" s="172"/>
      <c r="I25" s="172"/>
      <c r="J25" s="54" t="s">
        <v>108</v>
      </c>
      <c r="K25" s="54"/>
      <c r="L25" s="52"/>
      <c r="M25" s="54"/>
      <c r="N25" s="52"/>
      <c r="O25" s="52"/>
      <c r="P25" s="52"/>
      <c r="Q25" s="52"/>
      <c r="R25" s="52"/>
      <c r="S25" s="172">
        <f>IF(Sheet1!G1,VLOOKUP(F32,Sheet1!$B$1:$E$24,4,0),0)</f>
        <v>0</v>
      </c>
      <c r="T25" s="172"/>
      <c r="U25" s="48" t="s">
        <v>105</v>
      </c>
      <c r="V25" s="76"/>
    </row>
    <row r="26" spans="1:23" ht="18" customHeight="1" thickBot="1" x14ac:dyDescent="0.2">
      <c r="A26" s="59"/>
      <c r="B26" s="60" t="s">
        <v>106</v>
      </c>
      <c r="C26" s="61"/>
      <c r="D26" s="61"/>
      <c r="E26" s="61"/>
      <c r="F26" s="61"/>
      <c r="G26" s="61"/>
      <c r="H26" s="61"/>
      <c r="I26" s="61"/>
      <c r="J26" s="61"/>
      <c r="K26" s="61"/>
      <c r="L26" s="62"/>
      <c r="M26" s="62"/>
      <c r="N26" s="61"/>
      <c r="O26" s="61"/>
      <c r="P26" s="63" t="s">
        <v>107</v>
      </c>
      <c r="Q26" s="61"/>
      <c r="R26" s="61"/>
      <c r="S26" s="61"/>
      <c r="T26" s="61"/>
      <c r="U26" s="64"/>
      <c r="V26" s="76"/>
    </row>
    <row r="27" spans="1:23" s="5" customFormat="1" ht="15.95" customHeight="1" thickTop="1" x14ac:dyDescent="0.15">
      <c r="A27" s="163" t="s">
        <v>151</v>
      </c>
      <c r="B27" s="164"/>
      <c r="C27" s="164"/>
      <c r="D27" s="164"/>
      <c r="E27" s="164"/>
      <c r="F27" s="164"/>
      <c r="G27" s="164"/>
      <c r="H27" s="164"/>
      <c r="I27" s="164"/>
      <c r="J27" s="164"/>
      <c r="K27" s="164"/>
      <c r="L27" s="164"/>
      <c r="M27" s="164"/>
      <c r="N27" s="164"/>
      <c r="O27" s="164"/>
      <c r="P27" s="164"/>
      <c r="Q27" s="164"/>
      <c r="R27" s="164"/>
      <c r="S27" s="164"/>
      <c r="T27" s="79"/>
      <c r="U27" s="80"/>
      <c r="V27" s="78"/>
    </row>
    <row r="28" spans="1:23" s="9" customFormat="1" ht="15.95" customHeight="1" x14ac:dyDescent="0.15">
      <c r="A28" s="111"/>
      <c r="B28" s="112"/>
      <c r="C28" s="112"/>
      <c r="D28" s="112"/>
      <c r="E28" s="112"/>
      <c r="F28" s="166" t="s">
        <v>59</v>
      </c>
      <c r="G28" s="166"/>
      <c r="H28" s="166"/>
      <c r="I28" s="166"/>
      <c r="J28" s="166"/>
      <c r="K28" s="166"/>
      <c r="L28" s="166"/>
      <c r="M28" s="10"/>
      <c r="N28" s="112"/>
      <c r="O28" s="166" t="s">
        <v>60</v>
      </c>
      <c r="P28" s="166"/>
      <c r="Q28" s="166"/>
      <c r="R28" s="166"/>
      <c r="S28" s="166"/>
      <c r="T28" s="166"/>
      <c r="U28" s="80"/>
      <c r="V28" s="78"/>
    </row>
    <row r="29" spans="1:23" x14ac:dyDescent="0.15">
      <c r="A29" s="74"/>
      <c r="B29" s="76"/>
      <c r="C29" s="76"/>
      <c r="D29" s="76"/>
      <c r="E29" s="76"/>
      <c r="F29" s="76"/>
      <c r="G29" s="76"/>
      <c r="H29" s="76"/>
      <c r="I29" s="76"/>
      <c r="J29" s="76"/>
      <c r="K29" s="76"/>
      <c r="L29" s="88"/>
      <c r="M29" s="81"/>
      <c r="N29" s="82"/>
      <c r="O29" s="167" t="s">
        <v>142</v>
      </c>
      <c r="P29" s="167"/>
      <c r="Q29" s="167"/>
      <c r="R29" s="167"/>
      <c r="S29" s="167"/>
      <c r="T29" s="167"/>
      <c r="U29" s="83"/>
      <c r="V29" s="74"/>
    </row>
    <row r="30" spans="1:23" ht="15.95" customHeight="1" x14ac:dyDescent="0.15">
      <c r="A30" s="74" t="s">
        <v>197</v>
      </c>
      <c r="B30" s="76"/>
      <c r="C30" s="76"/>
      <c r="D30" s="76"/>
      <c r="E30" s="76"/>
      <c r="F30" s="76"/>
      <c r="G30" s="76"/>
      <c r="H30" s="76"/>
      <c r="I30" s="131">
        <v>12500</v>
      </c>
      <c r="J30" s="131"/>
      <c r="K30" s="86" t="s">
        <v>105</v>
      </c>
      <c r="L30" s="86"/>
      <c r="M30" s="84"/>
      <c r="N30" s="82"/>
      <c r="O30" s="85"/>
      <c r="P30" s="85"/>
      <c r="Q30" s="85"/>
      <c r="R30" s="131">
        <v>12500</v>
      </c>
      <c r="S30" s="131"/>
      <c r="T30" s="86" t="s">
        <v>105</v>
      </c>
      <c r="U30" s="83"/>
      <c r="V30" s="74"/>
    </row>
    <row r="31" spans="1:23" ht="15.95" customHeight="1" thickBot="1" x14ac:dyDescent="0.2">
      <c r="A31" s="74" t="s">
        <v>7</v>
      </c>
      <c r="B31" s="76"/>
      <c r="C31" s="76"/>
      <c r="D31" s="76"/>
      <c r="E31" s="76"/>
      <c r="F31" s="76"/>
      <c r="G31" s="76"/>
      <c r="H31" s="76"/>
      <c r="I31" s="131">
        <v>12500</v>
      </c>
      <c r="J31" s="131"/>
      <c r="K31" s="86" t="s">
        <v>108</v>
      </c>
      <c r="L31" s="86"/>
      <c r="M31" s="84"/>
      <c r="N31" s="82"/>
      <c r="O31" s="85"/>
      <c r="P31" s="85"/>
      <c r="Q31" s="85"/>
      <c r="R31" s="131">
        <v>12500</v>
      </c>
      <c r="S31" s="131"/>
      <c r="T31" s="86" t="s">
        <v>108</v>
      </c>
      <c r="U31" s="83"/>
      <c r="V31" s="74"/>
    </row>
    <row r="32" spans="1:23" ht="15.95" customHeight="1" thickBot="1" x14ac:dyDescent="0.2">
      <c r="A32" s="74" t="s">
        <v>199</v>
      </c>
      <c r="B32" s="76"/>
      <c r="C32" s="76"/>
      <c r="D32" s="76"/>
      <c r="E32" s="76"/>
      <c r="F32" s="242" t="s">
        <v>175</v>
      </c>
      <c r="G32" s="243"/>
      <c r="H32" s="76"/>
      <c r="I32" s="131">
        <f>VLOOKUP(F32,Sheet1!$B$1:$C$24,2,0)</f>
        <v>0</v>
      </c>
      <c r="J32" s="131"/>
      <c r="K32" s="86" t="s">
        <v>108</v>
      </c>
      <c r="L32" s="86"/>
      <c r="M32" s="84"/>
      <c r="N32" s="82"/>
      <c r="O32" s="244" t="s">
        <v>175</v>
      </c>
      <c r="P32" s="245"/>
      <c r="Q32" s="85"/>
      <c r="R32" s="131">
        <f>VLOOKUP(O32,Sheet1!$B$1:$C$24,2,0)</f>
        <v>0</v>
      </c>
      <c r="S32" s="131"/>
      <c r="T32" s="86"/>
      <c r="U32" s="83"/>
      <c r="V32" s="74"/>
    </row>
    <row r="33" spans="1:24" ht="17.100000000000001" customHeight="1" thickBot="1" x14ac:dyDescent="0.2">
      <c r="A33" s="74" t="s">
        <v>198</v>
      </c>
      <c r="B33" s="76"/>
      <c r="C33" s="76"/>
      <c r="D33" s="76"/>
      <c r="E33" s="76"/>
      <c r="F33" s="76"/>
      <c r="G33" s="76"/>
      <c r="H33" s="76"/>
      <c r="I33" s="76"/>
      <c r="J33" s="76"/>
      <c r="K33" s="76"/>
      <c r="L33" s="76"/>
      <c r="M33" s="89"/>
      <c r="N33" s="87"/>
      <c r="O33" s="87"/>
      <c r="P33" s="87"/>
      <c r="Q33" s="87"/>
      <c r="R33" s="87"/>
      <c r="S33" s="87"/>
      <c r="T33" s="76"/>
      <c r="U33" s="83"/>
      <c r="V33" s="74"/>
    </row>
    <row r="34" spans="1:24" ht="15.95" customHeight="1" thickTop="1" thickBot="1" x14ac:dyDescent="0.2">
      <c r="A34" s="74"/>
      <c r="B34" s="76"/>
      <c r="C34" s="76"/>
      <c r="D34" s="76"/>
      <c r="E34" s="76"/>
      <c r="F34" s="65">
        <v>0</v>
      </c>
      <c r="G34" s="86" t="s">
        <v>47</v>
      </c>
      <c r="H34" s="86"/>
      <c r="I34" s="131">
        <f>F34*500</f>
        <v>0</v>
      </c>
      <c r="J34" s="131"/>
      <c r="K34" s="7" t="s">
        <v>108</v>
      </c>
      <c r="L34" s="7"/>
      <c r="M34" s="84"/>
      <c r="N34" s="87"/>
      <c r="O34" s="24">
        <v>0</v>
      </c>
      <c r="P34" s="86" t="s">
        <v>47</v>
      </c>
      <c r="Q34" s="86"/>
      <c r="R34" s="131">
        <f>O34*500</f>
        <v>0</v>
      </c>
      <c r="S34" s="131"/>
      <c r="T34" s="86" t="s">
        <v>108</v>
      </c>
      <c r="U34" s="83"/>
      <c r="V34" s="74"/>
    </row>
    <row r="35" spans="1:24" ht="3.75" customHeight="1" thickTop="1" x14ac:dyDescent="0.15">
      <c r="A35" s="90"/>
      <c r="B35" s="72"/>
      <c r="C35" s="72"/>
      <c r="D35" s="72"/>
      <c r="E35" s="72"/>
      <c r="F35" s="72"/>
      <c r="G35" s="72"/>
      <c r="H35" s="72"/>
      <c r="I35" s="72"/>
      <c r="J35" s="72"/>
      <c r="K35" s="72"/>
      <c r="L35" s="72"/>
      <c r="M35" s="91"/>
      <c r="N35" s="76"/>
      <c r="O35" s="76"/>
      <c r="P35" s="76"/>
      <c r="Q35" s="76"/>
      <c r="R35" s="76"/>
      <c r="S35" s="76"/>
      <c r="T35" s="76"/>
      <c r="U35" s="83"/>
      <c r="V35" s="74"/>
    </row>
    <row r="36" spans="1:24" s="5" customFormat="1" ht="15.95" customHeight="1" thickBot="1" x14ac:dyDescent="0.2">
      <c r="A36" s="168" t="s">
        <v>176</v>
      </c>
      <c r="B36" s="169"/>
      <c r="C36" s="169"/>
      <c r="D36" s="169"/>
      <c r="E36" s="169"/>
      <c r="F36" s="169"/>
      <c r="G36" s="169"/>
      <c r="H36" s="169"/>
      <c r="I36" s="169"/>
      <c r="J36" s="169"/>
      <c r="K36" s="169"/>
      <c r="L36" s="169"/>
      <c r="M36" s="169"/>
      <c r="N36" s="169"/>
      <c r="O36" s="169"/>
      <c r="P36" s="169"/>
      <c r="Q36" s="169"/>
      <c r="R36" s="169"/>
      <c r="S36" s="169"/>
      <c r="T36" s="169"/>
      <c r="U36" s="170"/>
      <c r="V36" s="78"/>
    </row>
    <row r="37" spans="1:24" s="5" customFormat="1" ht="15.95" customHeight="1" thickBot="1" x14ac:dyDescent="0.2">
      <c r="A37" s="118"/>
      <c r="B37" s="122" t="s">
        <v>177</v>
      </c>
      <c r="C37" s="123"/>
      <c r="D37" s="123"/>
      <c r="E37" s="123"/>
      <c r="F37" s="124"/>
      <c r="G37" s="119"/>
      <c r="H37" s="119"/>
      <c r="I37" s="119"/>
      <c r="J37" s="119"/>
      <c r="K37" s="119"/>
      <c r="L37" s="119"/>
      <c r="M37" s="119"/>
      <c r="N37" s="119"/>
      <c r="O37" s="119"/>
      <c r="P37" s="119"/>
      <c r="Q37" s="119"/>
      <c r="R37" s="119"/>
      <c r="S37" s="119"/>
      <c r="T37" s="119"/>
      <c r="U37" s="120"/>
      <c r="V37" s="79"/>
    </row>
    <row r="38" spans="1:24" s="9" customFormat="1" ht="15.95" customHeight="1" x14ac:dyDescent="0.15">
      <c r="A38" s="92"/>
      <c r="B38" s="121"/>
      <c r="C38" s="121"/>
      <c r="D38" s="121"/>
      <c r="E38" s="121"/>
      <c r="F38" s="166" t="s">
        <v>59</v>
      </c>
      <c r="G38" s="171"/>
      <c r="H38" s="171"/>
      <c r="I38" s="171"/>
      <c r="J38" s="171"/>
      <c r="K38" s="171"/>
      <c r="L38" s="171"/>
      <c r="M38" s="22"/>
      <c r="N38" s="21"/>
      <c r="O38" s="171" t="s">
        <v>60</v>
      </c>
      <c r="P38" s="171"/>
      <c r="Q38" s="171"/>
      <c r="R38" s="171"/>
      <c r="S38" s="171"/>
      <c r="T38" s="171"/>
      <c r="U38" s="116"/>
      <c r="V38" s="79"/>
    </row>
    <row r="39" spans="1:24" ht="13.5" customHeight="1" thickBot="1" x14ac:dyDescent="0.2">
      <c r="A39" s="74"/>
      <c r="B39" s="76"/>
      <c r="C39" s="76"/>
      <c r="D39" s="76"/>
      <c r="E39" s="76"/>
      <c r="F39" s="76"/>
      <c r="G39" s="76"/>
      <c r="H39" s="76"/>
      <c r="I39" s="76"/>
      <c r="J39" s="76"/>
      <c r="K39" s="76"/>
      <c r="L39" s="88"/>
      <c r="M39" s="81"/>
      <c r="N39" s="82"/>
      <c r="O39" s="167" t="s">
        <v>142</v>
      </c>
      <c r="P39" s="167"/>
      <c r="Q39" s="167"/>
      <c r="R39" s="167"/>
      <c r="S39" s="167"/>
      <c r="T39" s="167"/>
      <c r="U39" s="83"/>
      <c r="V39" s="76"/>
    </row>
    <row r="40" spans="1:24" ht="15.95" customHeight="1" thickBot="1" x14ac:dyDescent="0.2">
      <c r="A40" s="128" t="s">
        <v>178</v>
      </c>
      <c r="B40" s="129"/>
      <c r="C40" s="130" t="s">
        <v>179</v>
      </c>
      <c r="D40" s="130"/>
      <c r="E40" s="130"/>
      <c r="F40" s="130"/>
      <c r="G40" s="126">
        <v>0</v>
      </c>
      <c r="H40" s="76" t="s">
        <v>184</v>
      </c>
      <c r="I40" s="162">
        <f>G40*4850</f>
        <v>0</v>
      </c>
      <c r="J40" s="162"/>
      <c r="K40" s="86" t="s">
        <v>108</v>
      </c>
      <c r="L40" s="86"/>
      <c r="M40" s="84"/>
      <c r="N40" s="97"/>
      <c r="O40" s="93"/>
      <c r="P40" s="125">
        <v>0</v>
      </c>
      <c r="Q40" s="76" t="s">
        <v>196</v>
      </c>
      <c r="R40" s="162">
        <f>P40*4850</f>
        <v>0</v>
      </c>
      <c r="S40" s="162"/>
      <c r="T40" s="86" t="s">
        <v>108</v>
      </c>
      <c r="U40" s="83"/>
      <c r="V40" s="76"/>
    </row>
    <row r="41" spans="1:24" ht="15.95" customHeight="1" thickBot="1" x14ac:dyDescent="0.2">
      <c r="A41" s="128"/>
      <c r="B41" s="129"/>
      <c r="C41" s="129" t="s">
        <v>180</v>
      </c>
      <c r="D41" s="130"/>
      <c r="E41" s="130"/>
      <c r="F41" s="130"/>
      <c r="G41" s="126">
        <v>0</v>
      </c>
      <c r="H41" s="76" t="s">
        <v>184</v>
      </c>
      <c r="I41" s="162">
        <f>G41*8500</f>
        <v>0</v>
      </c>
      <c r="J41" s="162"/>
      <c r="K41" s="86" t="s">
        <v>108</v>
      </c>
      <c r="L41" s="86"/>
      <c r="M41" s="84"/>
      <c r="N41" s="97"/>
      <c r="O41" s="93"/>
      <c r="P41" s="125">
        <v>0</v>
      </c>
      <c r="Q41" s="76" t="s">
        <v>196</v>
      </c>
      <c r="R41" s="162">
        <f>P41*8500</f>
        <v>0</v>
      </c>
      <c r="S41" s="162"/>
      <c r="T41" s="86" t="s">
        <v>108</v>
      </c>
      <c r="U41" s="83"/>
      <c r="V41" s="76"/>
    </row>
    <row r="42" spans="1:24" ht="15.95" customHeight="1" thickBot="1" x14ac:dyDescent="0.2">
      <c r="A42" s="128"/>
      <c r="B42" s="129"/>
      <c r="C42" s="129" t="s">
        <v>181</v>
      </c>
      <c r="D42" s="130"/>
      <c r="E42" s="130"/>
      <c r="F42" s="130"/>
      <c r="G42" s="126">
        <v>0</v>
      </c>
      <c r="H42" s="76" t="s">
        <v>184</v>
      </c>
      <c r="I42" s="162">
        <f>G42*6100</f>
        <v>0</v>
      </c>
      <c r="J42" s="162"/>
      <c r="K42" s="86" t="s">
        <v>108</v>
      </c>
      <c r="L42" s="86"/>
      <c r="M42" s="84"/>
      <c r="N42" s="76"/>
      <c r="O42" s="93"/>
      <c r="P42" s="125">
        <v>0</v>
      </c>
      <c r="Q42" s="76" t="s">
        <v>196</v>
      </c>
      <c r="R42" s="162">
        <f>P42*6100</f>
        <v>0</v>
      </c>
      <c r="S42" s="162"/>
      <c r="T42" s="86" t="s">
        <v>108</v>
      </c>
      <c r="U42" s="83"/>
      <c r="V42" s="76"/>
      <c r="X42" s="23" t="s">
        <v>140</v>
      </c>
    </row>
    <row r="43" spans="1:24" ht="15.95" customHeight="1" thickBot="1" x14ac:dyDescent="0.2">
      <c r="A43" s="128"/>
      <c r="B43" s="129"/>
      <c r="C43" s="129" t="s">
        <v>182</v>
      </c>
      <c r="D43" s="130"/>
      <c r="E43" s="130"/>
      <c r="F43" s="130"/>
      <c r="G43" s="126">
        <v>0</v>
      </c>
      <c r="H43" s="76" t="s">
        <v>184</v>
      </c>
      <c r="I43" s="162">
        <f>G43*9850</f>
        <v>0</v>
      </c>
      <c r="J43" s="162"/>
      <c r="K43" s="86" t="s">
        <v>108</v>
      </c>
      <c r="L43" s="86"/>
      <c r="M43" s="84"/>
      <c r="N43" s="76"/>
      <c r="O43" s="93"/>
      <c r="P43" s="125">
        <v>0</v>
      </c>
      <c r="Q43" s="76" t="s">
        <v>196</v>
      </c>
      <c r="R43" s="162">
        <f>P43*9850</f>
        <v>0</v>
      </c>
      <c r="S43" s="162"/>
      <c r="T43" s="86" t="s">
        <v>108</v>
      </c>
      <c r="U43" s="83"/>
      <c r="V43" s="76"/>
    </row>
    <row r="44" spans="1:24" ht="15.95" customHeight="1" thickBot="1" x14ac:dyDescent="0.2">
      <c r="A44" s="128"/>
      <c r="B44" s="129"/>
      <c r="C44" s="129" t="s">
        <v>185</v>
      </c>
      <c r="D44" s="130"/>
      <c r="E44" s="130"/>
      <c r="F44" s="130"/>
      <c r="G44" s="126">
        <v>0</v>
      </c>
      <c r="H44" s="76" t="s">
        <v>184</v>
      </c>
      <c r="I44" s="162">
        <f>G44*18600</f>
        <v>0</v>
      </c>
      <c r="J44" s="162"/>
      <c r="K44" s="86" t="s">
        <v>108</v>
      </c>
      <c r="L44" s="86"/>
      <c r="M44" s="84"/>
      <c r="N44" s="76"/>
      <c r="O44" s="93"/>
      <c r="P44" s="125">
        <v>0</v>
      </c>
      <c r="Q44" s="76" t="s">
        <v>196</v>
      </c>
      <c r="R44" s="162">
        <f>P44*18600</f>
        <v>0</v>
      </c>
      <c r="S44" s="162"/>
      <c r="T44" s="86" t="s">
        <v>108</v>
      </c>
      <c r="U44" s="83"/>
      <c r="V44" s="76"/>
    </row>
    <row r="45" spans="1:24" ht="15.95" customHeight="1" thickBot="1" x14ac:dyDescent="0.2">
      <c r="A45" s="128"/>
      <c r="B45" s="129"/>
      <c r="C45" s="129" t="s">
        <v>183</v>
      </c>
      <c r="D45" s="130"/>
      <c r="E45" s="130"/>
      <c r="F45" s="130"/>
      <c r="G45" s="126">
        <v>0</v>
      </c>
      <c r="H45" s="76" t="s">
        <v>184</v>
      </c>
      <c r="I45" s="162">
        <f>G45*29100</f>
        <v>0</v>
      </c>
      <c r="J45" s="162"/>
      <c r="K45" s="86" t="s">
        <v>108</v>
      </c>
      <c r="L45" s="86"/>
      <c r="M45" s="84"/>
      <c r="N45" s="76"/>
      <c r="O45" s="93"/>
      <c r="P45" s="125">
        <v>0</v>
      </c>
      <c r="Q45" s="76" t="s">
        <v>196</v>
      </c>
      <c r="R45" s="162">
        <f>P45*29100</f>
        <v>0</v>
      </c>
      <c r="S45" s="162"/>
      <c r="T45" s="86" t="s">
        <v>108</v>
      </c>
      <c r="U45" s="83"/>
      <c r="V45" s="76"/>
    </row>
    <row r="46" spans="1:24" ht="15.95" customHeight="1" thickBot="1" x14ac:dyDescent="0.2">
      <c r="A46" s="128" t="s">
        <v>186</v>
      </c>
      <c r="B46" s="129"/>
      <c r="C46" s="130" t="s">
        <v>187</v>
      </c>
      <c r="D46" s="130"/>
      <c r="E46" s="130"/>
      <c r="F46" s="130"/>
      <c r="G46" s="126">
        <v>0</v>
      </c>
      <c r="H46" s="76" t="s">
        <v>184</v>
      </c>
      <c r="I46" s="162">
        <f>800*G46</f>
        <v>0</v>
      </c>
      <c r="J46" s="162"/>
      <c r="K46" s="86" t="s">
        <v>108</v>
      </c>
      <c r="L46" s="86"/>
      <c r="M46" s="84"/>
      <c r="N46" s="97"/>
      <c r="O46" s="93"/>
      <c r="P46" s="125">
        <v>0</v>
      </c>
      <c r="Q46" s="76" t="s">
        <v>196</v>
      </c>
      <c r="R46" s="162">
        <f>800*P46</f>
        <v>0</v>
      </c>
      <c r="S46" s="162"/>
      <c r="T46" s="86" t="s">
        <v>108</v>
      </c>
      <c r="U46" s="83"/>
      <c r="V46" s="76"/>
    </row>
    <row r="47" spans="1:24" ht="15.95" customHeight="1" thickBot="1" x14ac:dyDescent="0.2">
      <c r="A47" s="128"/>
      <c r="B47" s="129"/>
      <c r="C47" s="129" t="s">
        <v>188</v>
      </c>
      <c r="D47" s="130"/>
      <c r="E47" s="130"/>
      <c r="F47" s="130"/>
      <c r="G47" s="126">
        <v>0</v>
      </c>
      <c r="H47" s="76" t="s">
        <v>184</v>
      </c>
      <c r="I47" s="162">
        <f>G47*950</f>
        <v>0</v>
      </c>
      <c r="J47" s="162"/>
      <c r="K47" s="86" t="s">
        <v>108</v>
      </c>
      <c r="L47" s="86"/>
      <c r="M47" s="84"/>
      <c r="N47" s="97"/>
      <c r="O47" s="93"/>
      <c r="P47" s="125">
        <v>0</v>
      </c>
      <c r="Q47" s="76" t="s">
        <v>196</v>
      </c>
      <c r="R47" s="162">
        <f>P47*950</f>
        <v>0</v>
      </c>
      <c r="S47" s="162"/>
      <c r="T47" s="86" t="s">
        <v>108</v>
      </c>
      <c r="U47" s="83"/>
      <c r="V47" s="76"/>
    </row>
    <row r="48" spans="1:24" ht="15.95" customHeight="1" thickBot="1" x14ac:dyDescent="0.2">
      <c r="A48" s="128"/>
      <c r="B48" s="129"/>
      <c r="C48" s="129" t="s">
        <v>189</v>
      </c>
      <c r="D48" s="130"/>
      <c r="E48" s="130"/>
      <c r="F48" s="130"/>
      <c r="G48" s="126">
        <v>0</v>
      </c>
      <c r="H48" s="76" t="s">
        <v>184</v>
      </c>
      <c r="I48" s="162">
        <f>G48*1200</f>
        <v>0</v>
      </c>
      <c r="J48" s="162"/>
      <c r="K48" s="86" t="s">
        <v>108</v>
      </c>
      <c r="L48" s="86"/>
      <c r="M48" s="84"/>
      <c r="N48" s="76"/>
      <c r="O48" s="93"/>
      <c r="P48" s="125">
        <v>0</v>
      </c>
      <c r="Q48" s="76" t="s">
        <v>196</v>
      </c>
      <c r="R48" s="162">
        <f>P48*1200</f>
        <v>0</v>
      </c>
      <c r="S48" s="162"/>
      <c r="T48" s="86" t="s">
        <v>108</v>
      </c>
      <c r="U48" s="83"/>
      <c r="V48" s="76"/>
      <c r="X48" s="23" t="s">
        <v>140</v>
      </c>
    </row>
    <row r="49" spans="1:24" ht="15.95" customHeight="1" thickBot="1" x14ac:dyDescent="0.2">
      <c r="A49" s="128"/>
      <c r="B49" s="129"/>
      <c r="C49" s="129" t="s">
        <v>195</v>
      </c>
      <c r="D49" s="130"/>
      <c r="E49" s="130"/>
      <c r="F49" s="130"/>
      <c r="G49" s="126">
        <v>0</v>
      </c>
      <c r="H49" s="76" t="s">
        <v>184</v>
      </c>
      <c r="I49" s="162">
        <f>G49*1950</f>
        <v>0</v>
      </c>
      <c r="J49" s="162"/>
      <c r="K49" s="86" t="s">
        <v>108</v>
      </c>
      <c r="L49" s="86"/>
      <c r="M49" s="84"/>
      <c r="N49" s="76"/>
      <c r="O49" s="93"/>
      <c r="P49" s="125">
        <v>0</v>
      </c>
      <c r="Q49" s="76" t="s">
        <v>196</v>
      </c>
      <c r="R49" s="162">
        <f>P49*1950</f>
        <v>0</v>
      </c>
      <c r="S49" s="162"/>
      <c r="T49" s="86" t="s">
        <v>108</v>
      </c>
      <c r="U49" s="83"/>
      <c r="V49" s="76"/>
    </row>
    <row r="50" spans="1:24" ht="15.95" customHeight="1" thickBot="1" x14ac:dyDescent="0.2">
      <c r="A50" s="128"/>
      <c r="B50" s="129"/>
      <c r="C50" s="129" t="s">
        <v>190</v>
      </c>
      <c r="D50" s="130"/>
      <c r="E50" s="130"/>
      <c r="F50" s="130"/>
      <c r="G50" s="126">
        <v>0</v>
      </c>
      <c r="H50" s="76" t="s">
        <v>184</v>
      </c>
      <c r="I50" s="162">
        <f>1250*G50</f>
        <v>0</v>
      </c>
      <c r="J50" s="162"/>
      <c r="K50" s="86" t="s">
        <v>108</v>
      </c>
      <c r="L50" s="86"/>
      <c r="M50" s="84"/>
      <c r="N50" s="97"/>
      <c r="O50" s="93"/>
      <c r="P50" s="125">
        <v>0</v>
      </c>
      <c r="Q50" s="76" t="s">
        <v>196</v>
      </c>
      <c r="R50" s="162">
        <f>1250*P50</f>
        <v>0</v>
      </c>
      <c r="S50" s="162"/>
      <c r="T50" s="86" t="s">
        <v>108</v>
      </c>
      <c r="U50" s="83"/>
      <c r="V50" s="76"/>
    </row>
    <row r="51" spans="1:24" ht="15.95" customHeight="1" thickBot="1" x14ac:dyDescent="0.2">
      <c r="A51" s="128"/>
      <c r="B51" s="129"/>
      <c r="C51" s="129" t="s">
        <v>191</v>
      </c>
      <c r="D51" s="130"/>
      <c r="E51" s="130"/>
      <c r="F51" s="130"/>
      <c r="G51" s="126">
        <v>0</v>
      </c>
      <c r="H51" s="76" t="s">
        <v>184</v>
      </c>
      <c r="I51" s="162">
        <f>G51*1200</f>
        <v>0</v>
      </c>
      <c r="J51" s="162"/>
      <c r="K51" s="86" t="s">
        <v>108</v>
      </c>
      <c r="L51" s="86"/>
      <c r="M51" s="84"/>
      <c r="N51" s="76"/>
      <c r="O51" s="93"/>
      <c r="P51" s="125">
        <v>0</v>
      </c>
      <c r="Q51" s="76" t="s">
        <v>196</v>
      </c>
      <c r="R51" s="162">
        <f>P51*1200</f>
        <v>0</v>
      </c>
      <c r="S51" s="162"/>
      <c r="T51" s="86" t="s">
        <v>108</v>
      </c>
      <c r="U51" s="83"/>
      <c r="V51" s="76"/>
      <c r="X51" s="23" t="s">
        <v>140</v>
      </c>
    </row>
    <row r="52" spans="1:24" ht="15.95" customHeight="1" thickBot="1" x14ac:dyDescent="0.2">
      <c r="A52" s="128"/>
      <c r="B52" s="129"/>
      <c r="C52" s="129" t="s">
        <v>192</v>
      </c>
      <c r="D52" s="130"/>
      <c r="E52" s="130"/>
      <c r="F52" s="130"/>
      <c r="G52" s="126">
        <v>0</v>
      </c>
      <c r="H52" s="76" t="s">
        <v>184</v>
      </c>
      <c r="I52" s="162">
        <f>G52*5350</f>
        <v>0</v>
      </c>
      <c r="J52" s="162"/>
      <c r="K52" s="86" t="s">
        <v>108</v>
      </c>
      <c r="L52" s="86"/>
      <c r="M52" s="84"/>
      <c r="N52" s="76"/>
      <c r="O52" s="93"/>
      <c r="P52" s="125">
        <v>0</v>
      </c>
      <c r="Q52" s="76" t="s">
        <v>196</v>
      </c>
      <c r="R52" s="162">
        <f>P52*5350</f>
        <v>0</v>
      </c>
      <c r="S52" s="162"/>
      <c r="T52" s="86" t="s">
        <v>108</v>
      </c>
      <c r="U52" s="83"/>
      <c r="V52" s="76"/>
    </row>
    <row r="53" spans="1:24" ht="15.95" customHeight="1" thickBot="1" x14ac:dyDescent="0.2">
      <c r="A53" s="128"/>
      <c r="B53" s="129"/>
      <c r="C53" s="129" t="s">
        <v>193</v>
      </c>
      <c r="D53" s="130"/>
      <c r="E53" s="130"/>
      <c r="F53" s="130"/>
      <c r="G53" s="126">
        <v>0</v>
      </c>
      <c r="H53" s="76" t="s">
        <v>184</v>
      </c>
      <c r="I53" s="162">
        <f>G53*700</f>
        <v>0</v>
      </c>
      <c r="J53" s="162"/>
      <c r="K53" s="86" t="s">
        <v>108</v>
      </c>
      <c r="L53" s="86"/>
      <c r="M53" s="84"/>
      <c r="N53" s="76"/>
      <c r="O53" s="93"/>
      <c r="P53" s="125">
        <v>0</v>
      </c>
      <c r="Q53" s="76" t="s">
        <v>196</v>
      </c>
      <c r="R53" s="162">
        <f>P53*700</f>
        <v>0</v>
      </c>
      <c r="S53" s="162"/>
      <c r="T53" s="86" t="s">
        <v>108</v>
      </c>
      <c r="U53" s="83"/>
      <c r="V53" s="76"/>
    </row>
    <row r="54" spans="1:24" ht="15.95" customHeight="1" thickBot="1" x14ac:dyDescent="0.2">
      <c r="A54" s="128"/>
      <c r="B54" s="129"/>
      <c r="C54" s="129" t="s">
        <v>194</v>
      </c>
      <c r="D54" s="130"/>
      <c r="E54" s="130"/>
      <c r="F54" s="130"/>
      <c r="G54" s="127">
        <v>0</v>
      </c>
      <c r="H54" s="76" t="s">
        <v>184</v>
      </c>
      <c r="I54" s="162">
        <f>G54*800</f>
        <v>0</v>
      </c>
      <c r="J54" s="162"/>
      <c r="K54" s="86" t="s">
        <v>108</v>
      </c>
      <c r="L54" s="86"/>
      <c r="M54" s="84"/>
      <c r="N54" s="76"/>
      <c r="O54" s="93"/>
      <c r="P54" s="125">
        <v>0</v>
      </c>
      <c r="Q54" s="76" t="s">
        <v>196</v>
      </c>
      <c r="R54" s="162">
        <f>P54*800</f>
        <v>0</v>
      </c>
      <c r="S54" s="162"/>
      <c r="T54" s="86" t="s">
        <v>108</v>
      </c>
      <c r="U54" s="83"/>
      <c r="V54" s="76"/>
    </row>
    <row r="55" spans="1:24" ht="8.4499999999999993" customHeight="1" x14ac:dyDescent="0.15">
      <c r="A55" s="94"/>
      <c r="B55" s="95"/>
      <c r="C55" s="95"/>
      <c r="D55" s="95"/>
      <c r="E55" s="95"/>
      <c r="F55" s="95"/>
      <c r="G55" s="95"/>
      <c r="H55" s="95"/>
      <c r="I55" s="95"/>
      <c r="J55" s="95"/>
      <c r="K55" s="95"/>
      <c r="L55" s="95"/>
      <c r="M55" s="98"/>
      <c r="N55" s="95"/>
      <c r="O55" s="95"/>
      <c r="P55" s="95"/>
      <c r="Q55" s="95"/>
      <c r="R55" s="95"/>
      <c r="S55" s="95"/>
      <c r="T55" s="95"/>
      <c r="U55" s="96"/>
      <c r="V55" s="76"/>
    </row>
    <row r="56" spans="1:24" s="5" customFormat="1" ht="15.95" customHeight="1" x14ac:dyDescent="0.15">
      <c r="A56" s="163" t="s">
        <v>104</v>
      </c>
      <c r="B56" s="164"/>
      <c r="C56" s="164"/>
      <c r="D56" s="164"/>
      <c r="E56" s="164"/>
      <c r="F56" s="164"/>
      <c r="G56" s="164"/>
      <c r="H56" s="164"/>
      <c r="I56" s="164"/>
      <c r="J56" s="164"/>
      <c r="K56" s="164"/>
      <c r="L56" s="164"/>
      <c r="M56" s="164"/>
      <c r="N56" s="164"/>
      <c r="O56" s="164"/>
      <c r="P56" s="164"/>
      <c r="Q56" s="164"/>
      <c r="R56" s="164"/>
      <c r="S56" s="164"/>
      <c r="T56" s="164"/>
      <c r="U56" s="165"/>
      <c r="V56" s="78"/>
    </row>
    <row r="57" spans="1:24" ht="15.95" customHeight="1" x14ac:dyDescent="0.15">
      <c r="A57" s="74"/>
      <c r="B57" s="76"/>
      <c r="C57" s="76"/>
      <c r="D57" s="76"/>
      <c r="E57" s="76"/>
      <c r="F57" s="166" t="s">
        <v>48</v>
      </c>
      <c r="G57" s="166"/>
      <c r="H57" s="166"/>
      <c r="I57" s="166"/>
      <c r="J57" s="166"/>
      <c r="K57" s="166"/>
      <c r="L57" s="166"/>
      <c r="M57" s="10"/>
      <c r="N57" s="112"/>
      <c r="O57" s="166" t="s">
        <v>52</v>
      </c>
      <c r="P57" s="166"/>
      <c r="Q57" s="166"/>
      <c r="R57" s="166"/>
      <c r="S57" s="166"/>
      <c r="T57" s="166"/>
      <c r="U57" s="83"/>
      <c r="V57" s="74"/>
    </row>
    <row r="58" spans="1:24" ht="15.95" customHeight="1" x14ac:dyDescent="0.15">
      <c r="A58" s="74"/>
      <c r="B58" s="76"/>
      <c r="C58" s="76"/>
      <c r="D58" s="76"/>
      <c r="E58" s="76"/>
      <c r="F58" s="76" t="s">
        <v>49</v>
      </c>
      <c r="G58" s="76"/>
      <c r="H58" s="76"/>
      <c r="I58" s="162">
        <f>SUM(I30,S25)</f>
        <v>12500</v>
      </c>
      <c r="J58" s="162"/>
      <c r="K58" s="86" t="s">
        <v>108</v>
      </c>
      <c r="L58" s="86"/>
      <c r="M58" s="86"/>
      <c r="N58" s="76"/>
      <c r="O58" s="76" t="s">
        <v>49</v>
      </c>
      <c r="P58" s="76"/>
      <c r="Q58" s="76"/>
      <c r="R58" s="162">
        <f>SUM(G25,I31,I32,S21,I34,I40:J54)</f>
        <v>12500</v>
      </c>
      <c r="S58" s="162"/>
      <c r="T58" s="86" t="s">
        <v>108</v>
      </c>
      <c r="U58" s="99"/>
      <c r="V58" s="74"/>
    </row>
    <row r="59" spans="1:24" ht="15.95" customHeight="1" x14ac:dyDescent="0.15">
      <c r="A59" s="74"/>
      <c r="B59" s="76"/>
      <c r="C59" s="76"/>
      <c r="D59" s="76"/>
      <c r="E59" s="76"/>
      <c r="F59" s="76" t="s">
        <v>50</v>
      </c>
      <c r="G59" s="76"/>
      <c r="H59" s="76"/>
      <c r="I59" s="157">
        <f>INT(I58*0.08)</f>
        <v>1000</v>
      </c>
      <c r="J59" s="157"/>
      <c r="K59" s="86" t="s">
        <v>108</v>
      </c>
      <c r="L59" s="86"/>
      <c r="M59" s="86"/>
      <c r="N59" s="76"/>
      <c r="O59" s="76" t="s">
        <v>50</v>
      </c>
      <c r="P59" s="76"/>
      <c r="Q59" s="76"/>
      <c r="R59" s="157">
        <f>INT(R58*0.08)</f>
        <v>1000</v>
      </c>
      <c r="S59" s="157"/>
      <c r="T59" s="86" t="s">
        <v>108</v>
      </c>
      <c r="U59" s="99"/>
      <c r="V59" s="74"/>
    </row>
    <row r="60" spans="1:24" ht="15.95" customHeight="1" x14ac:dyDescent="0.15">
      <c r="A60" s="74"/>
      <c r="B60" s="76"/>
      <c r="C60" s="76"/>
      <c r="D60" s="76"/>
      <c r="E60" s="76"/>
      <c r="F60" s="76" t="s">
        <v>51</v>
      </c>
      <c r="G60" s="76"/>
      <c r="H60" s="76"/>
      <c r="I60" s="157">
        <f>I58+I59</f>
        <v>13500</v>
      </c>
      <c r="J60" s="157"/>
      <c r="K60" s="86" t="s">
        <v>108</v>
      </c>
      <c r="L60" s="86"/>
      <c r="M60" s="86"/>
      <c r="N60" s="76"/>
      <c r="O60" s="76" t="s">
        <v>51</v>
      </c>
      <c r="P60" s="76"/>
      <c r="Q60" s="76"/>
      <c r="R60" s="157">
        <f>R58+R59</f>
        <v>13500</v>
      </c>
      <c r="S60" s="157"/>
      <c r="T60" s="86" t="s">
        <v>108</v>
      </c>
      <c r="U60" s="99"/>
      <c r="V60" s="74"/>
    </row>
    <row r="61" spans="1:24" ht="8.25" customHeight="1" thickBot="1" x14ac:dyDescent="0.2">
      <c r="A61" s="74"/>
      <c r="B61" s="76"/>
      <c r="C61" s="76"/>
      <c r="D61" s="76"/>
      <c r="E61" s="76"/>
      <c r="F61" s="76"/>
      <c r="G61" s="76"/>
      <c r="H61" s="76"/>
      <c r="I61" s="100"/>
      <c r="J61" s="100"/>
      <c r="K61" s="76"/>
      <c r="L61" s="86"/>
      <c r="M61" s="86"/>
      <c r="N61" s="76"/>
      <c r="O61" s="76"/>
      <c r="P61" s="76"/>
      <c r="Q61" s="76"/>
      <c r="R61" s="76"/>
      <c r="S61" s="76"/>
      <c r="T61" s="76"/>
      <c r="U61" s="83"/>
      <c r="V61" s="74"/>
    </row>
    <row r="62" spans="1:24" ht="15.95" customHeight="1" thickTop="1" x14ac:dyDescent="0.15">
      <c r="A62" s="66" t="s">
        <v>5</v>
      </c>
      <c r="B62" s="158"/>
      <c r="C62" s="158"/>
      <c r="D62" s="158"/>
      <c r="E62" s="158"/>
      <c r="F62" s="158"/>
      <c r="G62" s="158"/>
      <c r="H62" s="158"/>
      <c r="I62" s="158"/>
      <c r="J62" s="158"/>
      <c r="K62" s="158"/>
      <c r="L62" s="158"/>
      <c r="M62" s="158"/>
      <c r="N62" s="158"/>
      <c r="O62" s="158"/>
      <c r="P62" s="158"/>
      <c r="Q62" s="158"/>
      <c r="R62" s="158"/>
      <c r="S62" s="158"/>
      <c r="T62" s="158"/>
      <c r="U62" s="159"/>
      <c r="V62" s="76"/>
    </row>
    <row r="63" spans="1:24" ht="15.95" customHeight="1" thickBot="1" x14ac:dyDescent="0.2">
      <c r="A63" s="67"/>
      <c r="B63" s="160"/>
      <c r="C63" s="160"/>
      <c r="D63" s="160"/>
      <c r="E63" s="160"/>
      <c r="F63" s="160"/>
      <c r="G63" s="160"/>
      <c r="H63" s="160"/>
      <c r="I63" s="160"/>
      <c r="J63" s="160"/>
      <c r="K63" s="160"/>
      <c r="L63" s="160"/>
      <c r="M63" s="160"/>
      <c r="N63" s="160"/>
      <c r="O63" s="160"/>
      <c r="P63" s="160"/>
      <c r="Q63" s="160"/>
      <c r="R63" s="160"/>
      <c r="S63" s="160"/>
      <c r="T63" s="160"/>
      <c r="U63" s="161"/>
      <c r="V63" s="76"/>
    </row>
    <row r="64" spans="1:24" ht="6.75" customHeight="1" thickTop="1" x14ac:dyDescent="0.15">
      <c r="A64" s="114"/>
      <c r="B64" s="114"/>
      <c r="C64" s="114"/>
      <c r="D64" s="114"/>
      <c r="E64" s="114"/>
      <c r="F64" s="114"/>
      <c r="G64" s="114"/>
      <c r="H64" s="114"/>
      <c r="I64" s="114"/>
      <c r="J64" s="114"/>
      <c r="K64" s="114"/>
      <c r="L64" s="114"/>
      <c r="M64" s="114"/>
      <c r="N64" s="114"/>
      <c r="O64" s="114"/>
      <c r="P64" s="114"/>
      <c r="Q64" s="114"/>
      <c r="R64" s="114"/>
      <c r="S64" s="114"/>
      <c r="T64" s="132"/>
      <c r="U64" s="132"/>
      <c r="V64" s="114"/>
    </row>
    <row r="65" spans="1:22" x14ac:dyDescent="0.15">
      <c r="A65" s="152" t="s">
        <v>139</v>
      </c>
      <c r="B65" s="152"/>
      <c r="C65" s="152"/>
      <c r="D65" s="152"/>
      <c r="E65" s="152"/>
      <c r="F65" s="152"/>
      <c r="G65" s="152"/>
      <c r="H65" s="152"/>
      <c r="I65" s="152"/>
      <c r="J65" s="152"/>
      <c r="K65" s="152"/>
      <c r="L65" s="152"/>
      <c r="M65" s="152"/>
      <c r="N65" s="152"/>
      <c r="O65" s="152"/>
      <c r="P65" s="152"/>
      <c r="Q65" s="152"/>
      <c r="R65" s="152"/>
      <c r="S65" s="152"/>
      <c r="T65" s="152"/>
      <c r="U65" s="152"/>
      <c r="V65" s="114"/>
    </row>
    <row r="66" spans="1:22" ht="15.95" customHeight="1" x14ac:dyDescent="0.15">
      <c r="A66" s="153" t="s">
        <v>92</v>
      </c>
      <c r="B66" s="154"/>
      <c r="C66" s="154" t="s">
        <v>93</v>
      </c>
      <c r="D66" s="154"/>
      <c r="E66" s="154"/>
      <c r="F66" s="154"/>
      <c r="G66" s="154"/>
      <c r="H66" s="154"/>
      <c r="I66" s="154"/>
      <c r="J66" s="154"/>
      <c r="K66" s="154"/>
      <c r="L66" s="154"/>
      <c r="M66" s="154"/>
      <c r="N66" s="154"/>
      <c r="O66" s="154"/>
      <c r="P66" s="154"/>
      <c r="Q66" s="154"/>
      <c r="R66" s="155"/>
      <c r="S66" s="114"/>
      <c r="T66" s="156"/>
      <c r="U66" s="156"/>
      <c r="V66" s="114"/>
    </row>
    <row r="67" spans="1:22" ht="15.95" customHeight="1" x14ac:dyDescent="0.15">
      <c r="A67" s="138" t="s">
        <v>91</v>
      </c>
      <c r="B67" s="139"/>
      <c r="C67" s="147" t="s">
        <v>94</v>
      </c>
      <c r="D67" s="147"/>
      <c r="E67" s="147"/>
      <c r="F67" s="147"/>
      <c r="G67" s="147"/>
      <c r="H67" s="147"/>
      <c r="I67" s="147"/>
      <c r="J67" s="147"/>
      <c r="K67" s="147"/>
      <c r="L67" s="147"/>
      <c r="M67" s="147"/>
      <c r="N67" s="147"/>
      <c r="O67" s="147"/>
      <c r="P67" s="147"/>
      <c r="Q67" s="147"/>
      <c r="R67" s="148"/>
      <c r="S67" s="114"/>
      <c r="T67" s="142"/>
      <c r="U67" s="142"/>
      <c r="V67" s="114"/>
    </row>
    <row r="68" spans="1:22" ht="15.95" customHeight="1" x14ac:dyDescent="0.15">
      <c r="A68" s="138" t="s">
        <v>4</v>
      </c>
      <c r="B68" s="139"/>
      <c r="C68" s="140" t="s">
        <v>95</v>
      </c>
      <c r="D68" s="140"/>
      <c r="E68" s="140"/>
      <c r="F68" s="140"/>
      <c r="G68" s="140"/>
      <c r="H68" s="140"/>
      <c r="I68" s="140"/>
      <c r="J68" s="140"/>
      <c r="K68" s="140"/>
      <c r="L68" s="140"/>
      <c r="M68" s="140"/>
      <c r="N68" s="140"/>
      <c r="O68" s="140"/>
      <c r="P68" s="140"/>
      <c r="Q68" s="140"/>
      <c r="R68" s="141"/>
      <c r="S68" s="114"/>
      <c r="T68" s="142"/>
      <c r="U68" s="142"/>
      <c r="V68" s="114"/>
    </row>
    <row r="69" spans="1:22" ht="15.95" customHeight="1" x14ac:dyDescent="0.15">
      <c r="A69" s="143" t="s">
        <v>79</v>
      </c>
      <c r="B69" s="144"/>
      <c r="C69" s="147" t="s">
        <v>96</v>
      </c>
      <c r="D69" s="147"/>
      <c r="E69" s="147"/>
      <c r="F69" s="147"/>
      <c r="G69" s="147"/>
      <c r="H69" s="147"/>
      <c r="I69" s="147"/>
      <c r="J69" s="147"/>
      <c r="K69" s="147"/>
      <c r="L69" s="147"/>
      <c r="M69" s="147"/>
      <c r="N69" s="147"/>
      <c r="O69" s="147"/>
      <c r="P69" s="147"/>
      <c r="Q69" s="147"/>
      <c r="R69" s="148"/>
      <c r="S69" s="114"/>
      <c r="T69" s="142"/>
      <c r="U69" s="142"/>
      <c r="V69" s="114"/>
    </row>
    <row r="70" spans="1:22" ht="15.95" customHeight="1" x14ac:dyDescent="0.15">
      <c r="A70" s="145"/>
      <c r="B70" s="146"/>
      <c r="C70" s="147" t="s">
        <v>150</v>
      </c>
      <c r="D70" s="147"/>
      <c r="E70" s="147"/>
      <c r="F70" s="147"/>
      <c r="G70" s="147"/>
      <c r="H70" s="147"/>
      <c r="I70" s="147"/>
      <c r="J70" s="147"/>
      <c r="K70" s="147"/>
      <c r="L70" s="147"/>
      <c r="M70" s="147"/>
      <c r="N70" s="147"/>
      <c r="O70" s="147"/>
      <c r="P70" s="147"/>
      <c r="Q70" s="147"/>
      <c r="R70" s="148"/>
      <c r="S70" s="114"/>
      <c r="T70" s="142"/>
      <c r="U70" s="142"/>
      <c r="V70" s="114"/>
    </row>
    <row r="71" spans="1:22" ht="15.95" customHeight="1" x14ac:dyDescent="0.15">
      <c r="A71" s="149" t="s">
        <v>97</v>
      </c>
      <c r="B71" s="150"/>
      <c r="C71" s="150" t="s">
        <v>98</v>
      </c>
      <c r="D71" s="150"/>
      <c r="E71" s="150"/>
      <c r="F71" s="150"/>
      <c r="G71" s="150"/>
      <c r="H71" s="150"/>
      <c r="I71" s="150"/>
      <c r="J71" s="150"/>
      <c r="K71" s="150"/>
      <c r="L71" s="150"/>
      <c r="M71" s="150"/>
      <c r="N71" s="150"/>
      <c r="O71" s="150"/>
      <c r="P71" s="150"/>
      <c r="Q71" s="150"/>
      <c r="R71" s="151"/>
      <c r="S71" s="114"/>
      <c r="T71" s="142"/>
      <c r="U71" s="142"/>
      <c r="V71" s="114"/>
    </row>
    <row r="72" spans="1:22" x14ac:dyDescent="0.15">
      <c r="A72" s="114"/>
      <c r="B72" s="114"/>
      <c r="C72" s="114"/>
      <c r="D72" s="114"/>
      <c r="E72" s="114"/>
      <c r="F72" s="114"/>
      <c r="G72" s="114"/>
      <c r="H72" s="114"/>
      <c r="I72" s="114"/>
      <c r="J72" s="114"/>
      <c r="K72" s="114"/>
      <c r="L72" s="114"/>
      <c r="M72" s="114"/>
      <c r="N72" s="114"/>
      <c r="O72" s="114"/>
      <c r="P72" s="114"/>
      <c r="Q72" s="114"/>
      <c r="R72" s="114"/>
      <c r="S72" s="114"/>
      <c r="T72" s="132" t="s">
        <v>114</v>
      </c>
      <c r="U72" s="132"/>
      <c r="V72" s="114"/>
    </row>
    <row r="73" spans="1:22" s="12" customFormat="1" ht="6" customHeight="1" x14ac:dyDescent="0.15">
      <c r="A73" s="101"/>
      <c r="B73" s="101"/>
      <c r="C73" s="101"/>
      <c r="D73" s="101"/>
      <c r="E73" s="101"/>
      <c r="F73" s="101"/>
      <c r="G73" s="101"/>
      <c r="H73" s="101"/>
      <c r="I73" s="101"/>
      <c r="J73" s="101"/>
      <c r="K73" s="101"/>
      <c r="L73" s="101"/>
      <c r="M73" s="101"/>
      <c r="N73" s="101"/>
      <c r="O73" s="101"/>
      <c r="P73" s="101"/>
      <c r="Q73" s="101"/>
      <c r="R73" s="101"/>
      <c r="S73" s="101"/>
      <c r="T73" s="101"/>
      <c r="U73" s="101"/>
      <c r="V73" s="101"/>
    </row>
    <row r="74" spans="1:22" x14ac:dyDescent="0.15">
      <c r="A74" s="114"/>
      <c r="B74" s="114"/>
      <c r="C74" s="114"/>
      <c r="D74" s="114"/>
      <c r="E74" s="114"/>
      <c r="F74" s="114"/>
      <c r="G74" s="114"/>
      <c r="H74" s="114"/>
      <c r="I74" s="114"/>
      <c r="J74" s="114"/>
      <c r="K74" s="114"/>
      <c r="L74" s="114"/>
      <c r="M74" s="114"/>
      <c r="N74" s="114"/>
      <c r="O74" s="114"/>
      <c r="P74" s="114"/>
      <c r="Q74" s="114"/>
      <c r="R74" s="114"/>
      <c r="S74" s="114"/>
      <c r="T74" s="114"/>
      <c r="U74" s="114"/>
      <c r="V74" s="114"/>
    </row>
    <row r="75" spans="1:22" ht="24.75" customHeight="1" x14ac:dyDescent="0.15">
      <c r="A75" s="114"/>
      <c r="B75" s="114"/>
      <c r="C75" s="114"/>
      <c r="D75" s="114"/>
      <c r="E75" s="114"/>
      <c r="F75" s="114"/>
      <c r="G75" s="114"/>
      <c r="H75" s="114"/>
      <c r="I75" s="114"/>
      <c r="J75" s="114"/>
      <c r="K75" s="114"/>
      <c r="L75" s="114"/>
      <c r="M75" s="114"/>
      <c r="N75" s="114"/>
      <c r="O75" s="114"/>
      <c r="P75" s="114"/>
      <c r="Q75" s="114"/>
      <c r="R75" s="114"/>
      <c r="S75" s="114"/>
      <c r="T75" s="114"/>
      <c r="U75" s="114"/>
      <c r="V75" s="114"/>
    </row>
    <row r="76" spans="1:22" x14ac:dyDescent="0.15">
      <c r="A76" s="114"/>
      <c r="B76" s="114"/>
      <c r="C76" s="114"/>
      <c r="D76" s="114"/>
      <c r="E76" s="114"/>
      <c r="F76" s="114"/>
      <c r="G76" s="114"/>
      <c r="H76" s="114"/>
      <c r="I76" s="114"/>
      <c r="J76" s="114"/>
      <c r="K76" s="114"/>
      <c r="L76" s="114"/>
      <c r="M76" s="114"/>
      <c r="N76" s="114"/>
      <c r="O76" s="114"/>
      <c r="P76" s="114"/>
      <c r="Q76" s="114"/>
      <c r="R76" s="114"/>
      <c r="S76" s="114"/>
      <c r="T76" s="114"/>
      <c r="U76" s="114"/>
      <c r="V76" s="114"/>
    </row>
    <row r="77" spans="1:22" x14ac:dyDescent="0.15">
      <c r="A77" s="114"/>
      <c r="B77" s="114"/>
      <c r="C77" s="114"/>
      <c r="D77" s="114"/>
      <c r="E77" s="114"/>
      <c r="F77" s="114"/>
      <c r="G77" s="114"/>
      <c r="H77" s="114"/>
      <c r="I77" s="114"/>
      <c r="J77" s="114"/>
      <c r="K77" s="114"/>
      <c r="L77" s="114"/>
      <c r="M77" s="114"/>
      <c r="N77" s="114"/>
      <c r="O77" s="114"/>
      <c r="P77" s="114"/>
      <c r="Q77" s="114"/>
      <c r="R77" s="114"/>
      <c r="S77" s="114"/>
      <c r="T77" s="114"/>
      <c r="U77" s="114"/>
      <c r="V77" s="114"/>
    </row>
    <row r="78" spans="1:22" ht="33.75" customHeight="1" x14ac:dyDescent="0.15">
      <c r="A78" s="69"/>
      <c r="B78" s="70"/>
      <c r="C78" s="70"/>
      <c r="D78" s="70"/>
      <c r="E78" s="70"/>
      <c r="F78" s="70"/>
      <c r="G78" s="133" t="s">
        <v>201</v>
      </c>
      <c r="H78" s="133"/>
      <c r="I78" s="133"/>
      <c r="J78" s="133"/>
      <c r="K78" s="133"/>
      <c r="L78" s="133"/>
      <c r="M78" s="133"/>
      <c r="N78" s="133"/>
      <c r="O78" s="133"/>
      <c r="P78" s="133"/>
      <c r="Q78" s="133"/>
      <c r="R78" s="133"/>
      <c r="S78" s="133"/>
      <c r="T78" s="70"/>
      <c r="U78" s="70"/>
      <c r="V78" s="114"/>
    </row>
    <row r="79" spans="1:22" x14ac:dyDescent="0.15">
      <c r="A79" s="114"/>
      <c r="B79" s="114"/>
      <c r="C79" s="114"/>
      <c r="D79" s="114"/>
      <c r="E79" s="114"/>
      <c r="F79" s="114"/>
      <c r="G79" s="114"/>
      <c r="H79" s="114"/>
      <c r="I79" s="114"/>
      <c r="J79" s="114"/>
      <c r="K79" s="114"/>
      <c r="L79" s="114"/>
      <c r="M79" s="114"/>
      <c r="N79" s="114"/>
      <c r="O79" s="114"/>
      <c r="P79" s="114"/>
      <c r="Q79" s="114"/>
      <c r="R79" s="114"/>
      <c r="S79" s="114"/>
      <c r="T79" s="114"/>
      <c r="U79" s="114"/>
      <c r="V79" s="114"/>
    </row>
    <row r="80" spans="1:22" x14ac:dyDescent="0.15">
      <c r="A80" s="114" t="s">
        <v>113</v>
      </c>
      <c r="B80" s="114"/>
      <c r="C80" s="114"/>
      <c r="D80" s="114"/>
      <c r="E80" s="114"/>
      <c r="F80" s="114"/>
      <c r="G80" s="114"/>
      <c r="H80" s="114"/>
      <c r="I80" s="114"/>
      <c r="J80" s="114"/>
      <c r="K80" s="114"/>
      <c r="L80" s="114"/>
      <c r="M80" s="114"/>
      <c r="N80" s="114"/>
      <c r="O80" s="114"/>
      <c r="P80" s="114"/>
      <c r="Q80" s="114"/>
      <c r="R80" s="114"/>
      <c r="S80" s="114"/>
      <c r="T80" s="114"/>
      <c r="U80" s="114"/>
      <c r="V80" s="114"/>
    </row>
    <row r="81" spans="1:30" x14ac:dyDescent="0.15">
      <c r="A81" s="114"/>
      <c r="B81" s="114"/>
      <c r="C81" s="114"/>
      <c r="D81" s="114"/>
      <c r="E81" s="114"/>
      <c r="F81" s="114"/>
      <c r="G81" s="114"/>
      <c r="H81" s="114"/>
      <c r="I81" s="114"/>
      <c r="J81" s="114"/>
      <c r="K81" s="114"/>
      <c r="L81" s="114"/>
      <c r="M81" s="114"/>
      <c r="N81" s="114"/>
      <c r="O81" s="114"/>
      <c r="P81" s="114"/>
      <c r="Q81" s="114"/>
      <c r="R81" s="114"/>
      <c r="S81" s="114"/>
      <c r="T81" s="114"/>
      <c r="U81" s="114"/>
      <c r="V81" s="114"/>
    </row>
    <row r="82" spans="1:30" s="13" customFormat="1" ht="13.5" customHeight="1" x14ac:dyDescent="0.15">
      <c r="A82" s="102" t="s">
        <v>53</v>
      </c>
      <c r="B82" s="103" t="s">
        <v>102</v>
      </c>
      <c r="C82" s="103"/>
      <c r="D82" s="104"/>
      <c r="E82" s="103"/>
      <c r="F82" s="103"/>
      <c r="G82" s="103"/>
      <c r="H82" s="103"/>
      <c r="I82" s="103"/>
      <c r="J82" s="103"/>
      <c r="K82" s="103"/>
      <c r="L82" s="103"/>
      <c r="M82" s="103"/>
      <c r="N82" s="103"/>
      <c r="O82" s="103"/>
      <c r="P82" s="103"/>
      <c r="Q82" s="103"/>
      <c r="R82" s="103"/>
      <c r="S82" s="103"/>
      <c r="T82" s="103"/>
      <c r="U82" s="103"/>
      <c r="V82" s="103"/>
    </row>
    <row r="83" spans="1:30" s="13" customFormat="1" ht="13.5" customHeight="1" x14ac:dyDescent="0.15">
      <c r="A83" s="105" t="s">
        <v>54</v>
      </c>
      <c r="B83" s="103" t="s">
        <v>110</v>
      </c>
      <c r="C83" s="103"/>
      <c r="D83" s="104"/>
      <c r="E83" s="103"/>
      <c r="F83" s="103"/>
      <c r="G83" s="103"/>
      <c r="H83" s="103"/>
      <c r="I83" s="103"/>
      <c r="J83" s="103"/>
      <c r="K83" s="103"/>
      <c r="L83" s="103"/>
      <c r="M83" s="103"/>
      <c r="N83" s="103"/>
      <c r="O83" s="103"/>
      <c r="P83" s="103"/>
      <c r="Q83" s="103"/>
      <c r="R83" s="103"/>
      <c r="S83" s="103"/>
      <c r="T83" s="103"/>
      <c r="U83" s="103"/>
      <c r="V83" s="103"/>
    </row>
    <row r="84" spans="1:30" s="13" customFormat="1" ht="13.5" customHeight="1" x14ac:dyDescent="0.15">
      <c r="A84" s="105"/>
      <c r="B84" s="103" t="s">
        <v>109</v>
      </c>
      <c r="C84" s="103"/>
      <c r="D84" s="104"/>
      <c r="E84" s="103"/>
      <c r="F84" s="103"/>
      <c r="G84" s="103"/>
      <c r="H84" s="103"/>
      <c r="I84" s="103"/>
      <c r="J84" s="103"/>
      <c r="K84" s="103"/>
      <c r="L84" s="103"/>
      <c r="M84" s="103"/>
      <c r="N84" s="103"/>
      <c r="O84" s="103"/>
      <c r="P84" s="103"/>
      <c r="Q84" s="103"/>
      <c r="R84" s="103"/>
      <c r="S84" s="103"/>
      <c r="T84" s="103"/>
      <c r="U84" s="103"/>
      <c r="V84" s="103"/>
    </row>
    <row r="85" spans="1:30" s="13" customFormat="1" ht="13.5" customHeight="1" x14ac:dyDescent="0.15">
      <c r="A85" s="105" t="s">
        <v>55</v>
      </c>
      <c r="B85" s="103" t="s">
        <v>103</v>
      </c>
      <c r="C85" s="103"/>
      <c r="D85" s="104"/>
      <c r="E85" s="103"/>
      <c r="F85" s="103"/>
      <c r="G85" s="103"/>
      <c r="H85" s="103"/>
      <c r="I85" s="103"/>
      <c r="J85" s="103"/>
      <c r="K85" s="103"/>
      <c r="L85" s="103"/>
      <c r="M85" s="103"/>
      <c r="N85" s="103"/>
      <c r="O85" s="103"/>
      <c r="P85" s="103"/>
      <c r="Q85" s="103"/>
      <c r="R85" s="103"/>
      <c r="S85" s="103"/>
      <c r="T85" s="103"/>
      <c r="U85" s="103"/>
      <c r="V85" s="103"/>
    </row>
    <row r="86" spans="1:30" s="13" customFormat="1" x14ac:dyDescent="0.15">
      <c r="A86" s="106" t="s">
        <v>56</v>
      </c>
      <c r="B86" s="103" t="s">
        <v>111</v>
      </c>
      <c r="C86" s="103"/>
      <c r="D86" s="103"/>
      <c r="E86" s="103"/>
      <c r="F86" s="103"/>
      <c r="G86" s="103"/>
      <c r="H86" s="103"/>
      <c r="I86" s="103"/>
      <c r="J86" s="103"/>
      <c r="K86" s="103"/>
      <c r="L86" s="103"/>
      <c r="M86" s="103"/>
      <c r="N86" s="103"/>
      <c r="O86" s="103"/>
      <c r="P86" s="103"/>
      <c r="Q86" s="103"/>
      <c r="R86" s="103"/>
      <c r="S86" s="103"/>
      <c r="T86" s="103"/>
      <c r="U86" s="103"/>
      <c r="V86" s="103"/>
    </row>
    <row r="87" spans="1:30" s="13" customFormat="1" x14ac:dyDescent="0.15">
      <c r="A87" s="106"/>
      <c r="B87" s="103" t="s">
        <v>112</v>
      </c>
      <c r="C87" s="103"/>
      <c r="D87" s="103"/>
      <c r="E87" s="103"/>
      <c r="F87" s="103"/>
      <c r="G87" s="103"/>
      <c r="H87" s="103"/>
      <c r="I87" s="103"/>
      <c r="J87" s="103"/>
      <c r="K87" s="103"/>
      <c r="L87" s="103"/>
      <c r="M87" s="103"/>
      <c r="N87" s="103"/>
      <c r="O87" s="103"/>
      <c r="P87" s="103"/>
      <c r="Q87" s="103"/>
      <c r="R87" s="103"/>
      <c r="S87" s="103"/>
      <c r="T87" s="103"/>
      <c r="U87" s="103"/>
      <c r="V87" s="103"/>
      <c r="AD87" s="23"/>
    </row>
    <row r="88" spans="1:30" s="13" customFormat="1" x14ac:dyDescent="0.15">
      <c r="A88" s="106"/>
      <c r="B88" s="103" t="s">
        <v>146</v>
      </c>
      <c r="C88" s="103"/>
      <c r="D88" s="103"/>
      <c r="E88" s="103"/>
      <c r="F88" s="103"/>
      <c r="G88" s="103"/>
      <c r="H88" s="103"/>
      <c r="I88" s="103"/>
      <c r="J88" s="103"/>
      <c r="K88" s="103"/>
      <c r="L88" s="103"/>
      <c r="M88" s="103"/>
      <c r="N88" s="103"/>
      <c r="O88" s="103"/>
      <c r="P88" s="103"/>
      <c r="Q88" s="103"/>
      <c r="R88" s="103"/>
      <c r="S88" s="103"/>
      <c r="T88" s="103"/>
      <c r="U88" s="103"/>
      <c r="V88" s="103"/>
      <c r="AD88" s="23"/>
    </row>
    <row r="89" spans="1:30" s="13" customFormat="1" ht="13.5" customHeight="1" x14ac:dyDescent="0.15">
      <c r="A89" s="106" t="s">
        <v>57</v>
      </c>
      <c r="B89" s="103" t="s">
        <v>147</v>
      </c>
      <c r="C89" s="103"/>
      <c r="D89" s="104"/>
      <c r="E89" s="103"/>
      <c r="F89" s="103"/>
      <c r="G89" s="103"/>
      <c r="H89" s="103"/>
      <c r="I89" s="103"/>
      <c r="J89" s="103"/>
      <c r="K89" s="103"/>
      <c r="L89" s="103"/>
      <c r="M89" s="103"/>
      <c r="N89" s="103"/>
      <c r="O89" s="103"/>
      <c r="P89" s="103"/>
      <c r="Q89" s="103"/>
      <c r="R89" s="103"/>
      <c r="S89" s="103"/>
      <c r="T89" s="103"/>
      <c r="U89" s="103"/>
      <c r="V89" s="103"/>
    </row>
    <row r="90" spans="1:30" s="13" customFormat="1" ht="13.5" customHeight="1" x14ac:dyDescent="0.15">
      <c r="A90" s="105" t="s">
        <v>58</v>
      </c>
      <c r="B90" s="103" t="s">
        <v>148</v>
      </c>
      <c r="C90" s="103"/>
      <c r="D90" s="104"/>
      <c r="E90" s="103"/>
      <c r="F90" s="103"/>
      <c r="G90" s="103"/>
      <c r="H90" s="103"/>
      <c r="I90" s="103"/>
      <c r="J90" s="103"/>
      <c r="K90" s="103"/>
      <c r="L90" s="103"/>
      <c r="M90" s="103"/>
      <c r="N90" s="103"/>
      <c r="O90" s="103"/>
      <c r="P90" s="103"/>
      <c r="Q90" s="103"/>
      <c r="R90" s="103"/>
      <c r="S90" s="103"/>
      <c r="T90" s="103"/>
      <c r="U90" s="103"/>
      <c r="V90" s="103"/>
    </row>
    <row r="91" spans="1:30" s="13" customFormat="1" ht="24" customHeight="1" x14ac:dyDescent="0.15">
      <c r="A91" s="103"/>
      <c r="B91" s="103"/>
      <c r="C91" s="103"/>
      <c r="D91" s="103"/>
      <c r="E91" s="103"/>
      <c r="F91" s="103"/>
      <c r="G91" s="103"/>
      <c r="H91" s="103"/>
      <c r="I91" s="103"/>
      <c r="J91" s="103"/>
      <c r="K91" s="103"/>
      <c r="L91" s="103"/>
      <c r="M91" s="103"/>
      <c r="N91" s="103"/>
      <c r="O91" s="103"/>
      <c r="P91" s="103"/>
      <c r="Q91" s="103"/>
      <c r="R91" s="103"/>
      <c r="S91" s="103"/>
      <c r="T91" s="103"/>
      <c r="U91" s="103"/>
      <c r="V91" s="103"/>
    </row>
    <row r="92" spans="1:30" s="19" customFormat="1" ht="21.75" customHeight="1" x14ac:dyDescent="0.15">
      <c r="A92" s="134" t="s">
        <v>2</v>
      </c>
      <c r="B92" s="135"/>
      <c r="C92" s="135"/>
      <c r="D92" s="135"/>
      <c r="E92" s="135"/>
      <c r="F92" s="135"/>
      <c r="G92" s="135"/>
      <c r="H92" s="135"/>
      <c r="I92" s="135"/>
      <c r="J92" s="135"/>
      <c r="K92" s="135"/>
      <c r="L92" s="135"/>
      <c r="M92" s="107"/>
      <c r="N92" s="107"/>
      <c r="O92" s="107"/>
      <c r="P92" s="107"/>
      <c r="Q92" s="107"/>
      <c r="R92" s="107"/>
      <c r="S92" s="107"/>
      <c r="T92" s="107"/>
      <c r="U92" s="107"/>
      <c r="V92" s="107"/>
    </row>
    <row r="93" spans="1:30" s="13" customFormat="1" ht="138.75" customHeight="1" x14ac:dyDescent="0.15">
      <c r="A93" s="136" t="s">
        <v>143</v>
      </c>
      <c r="B93" s="137"/>
      <c r="C93" s="137"/>
      <c r="D93" s="137"/>
      <c r="E93" s="137"/>
      <c r="F93" s="137"/>
      <c r="G93" s="137"/>
      <c r="H93" s="137"/>
      <c r="I93" s="137"/>
      <c r="J93" s="137"/>
      <c r="K93" s="137"/>
      <c r="L93" s="137"/>
      <c r="M93" s="137"/>
      <c r="N93" s="137"/>
      <c r="O93" s="137"/>
      <c r="P93" s="137"/>
      <c r="Q93" s="137"/>
      <c r="R93" s="137"/>
      <c r="S93" s="137"/>
      <c r="T93" s="137"/>
      <c r="U93" s="137"/>
      <c r="V93" s="108"/>
      <c r="W93" s="14"/>
      <c r="X93" s="14"/>
    </row>
    <row r="94" spans="1:30" x14ac:dyDescent="0.15">
      <c r="A94" s="114"/>
      <c r="B94" s="114"/>
      <c r="C94" s="114"/>
      <c r="D94" s="114"/>
      <c r="E94" s="114"/>
      <c r="F94" s="114"/>
      <c r="G94" s="114"/>
      <c r="H94" s="114"/>
      <c r="I94" s="114"/>
      <c r="J94" s="114"/>
      <c r="K94" s="114"/>
      <c r="L94" s="114"/>
      <c r="M94" s="114"/>
      <c r="N94" s="114"/>
      <c r="O94" s="114"/>
      <c r="P94" s="114"/>
      <c r="Q94" s="114"/>
      <c r="R94" s="114"/>
      <c r="S94" s="114"/>
      <c r="T94" s="114"/>
      <c r="U94" s="114"/>
      <c r="V94" s="114"/>
    </row>
    <row r="95" spans="1:30" x14ac:dyDescent="0.15">
      <c r="A95" s="114"/>
      <c r="B95" s="114"/>
      <c r="C95" s="114"/>
      <c r="D95" s="114"/>
      <c r="E95" s="114"/>
      <c r="F95" s="114"/>
      <c r="G95" s="114"/>
      <c r="H95" s="114"/>
      <c r="I95" s="114"/>
      <c r="J95" s="114"/>
      <c r="K95" s="114"/>
      <c r="L95" s="114"/>
      <c r="M95" s="114"/>
      <c r="N95" s="114"/>
      <c r="O95" s="114"/>
      <c r="P95" s="114"/>
      <c r="Q95" s="114"/>
      <c r="R95" s="114"/>
      <c r="S95" s="114"/>
      <c r="T95" s="114"/>
      <c r="U95" s="114"/>
      <c r="V95" s="114"/>
    </row>
    <row r="96" spans="1:30" x14ac:dyDescent="0.15">
      <c r="A96" s="114"/>
      <c r="B96" s="114"/>
      <c r="C96" s="114"/>
      <c r="D96" s="114"/>
      <c r="E96" s="114"/>
      <c r="F96" s="114"/>
      <c r="G96" s="114"/>
      <c r="H96" s="114"/>
      <c r="I96" s="114"/>
      <c r="J96" s="114"/>
      <c r="K96" s="114"/>
      <c r="L96" s="114"/>
      <c r="M96" s="114"/>
      <c r="N96" s="114"/>
      <c r="O96" s="114"/>
      <c r="P96" s="114"/>
      <c r="Q96" s="114"/>
      <c r="R96" s="114"/>
      <c r="S96" s="114"/>
      <c r="T96" s="114"/>
      <c r="U96" s="114"/>
      <c r="V96" s="114"/>
    </row>
    <row r="97" spans="1:22" x14ac:dyDescent="0.15">
      <c r="A97" s="114"/>
      <c r="B97" s="114"/>
      <c r="C97" s="114"/>
      <c r="D97" s="114"/>
      <c r="E97" s="114"/>
      <c r="F97" s="114"/>
      <c r="G97" s="114"/>
      <c r="H97" s="114"/>
      <c r="I97" s="114"/>
      <c r="J97" s="114"/>
      <c r="K97" s="114"/>
      <c r="L97" s="114"/>
      <c r="M97" s="114"/>
      <c r="N97" s="114"/>
      <c r="O97" s="114"/>
      <c r="P97" s="114"/>
      <c r="Q97" s="114"/>
      <c r="R97" s="114"/>
      <c r="S97" s="114"/>
      <c r="T97" s="114"/>
      <c r="U97" s="114"/>
      <c r="V97" s="114"/>
    </row>
    <row r="98" spans="1:22" x14ac:dyDescent="0.15">
      <c r="A98" s="114"/>
      <c r="B98" s="114"/>
      <c r="C98" s="114"/>
      <c r="D98" s="114"/>
      <c r="E98" s="114"/>
      <c r="F98" s="114"/>
      <c r="G98" s="114"/>
      <c r="H98" s="114"/>
      <c r="I98" s="114"/>
      <c r="J98" s="114"/>
      <c r="K98" s="114"/>
      <c r="L98" s="114"/>
      <c r="M98" s="114"/>
      <c r="N98" s="114"/>
      <c r="O98" s="114"/>
      <c r="P98" s="114"/>
      <c r="Q98" s="114"/>
      <c r="R98" s="114"/>
      <c r="S98" s="114"/>
      <c r="T98" s="114"/>
      <c r="U98" s="114"/>
      <c r="V98" s="114"/>
    </row>
    <row r="99" spans="1:22" x14ac:dyDescent="0.15">
      <c r="A99" s="114"/>
      <c r="B99" s="114"/>
      <c r="C99" s="114"/>
      <c r="D99" s="114"/>
      <c r="E99" s="114"/>
      <c r="F99" s="109" t="s">
        <v>200</v>
      </c>
      <c r="G99" s="114"/>
      <c r="H99" s="114"/>
      <c r="I99" s="114"/>
      <c r="J99" s="114"/>
      <c r="K99" s="114"/>
      <c r="L99" s="114"/>
      <c r="M99" s="114"/>
      <c r="N99" s="114"/>
      <c r="O99" s="114"/>
      <c r="P99" s="114"/>
      <c r="Q99" s="114"/>
      <c r="R99" s="114"/>
      <c r="S99" s="114"/>
      <c r="T99" s="114"/>
      <c r="U99" s="114"/>
      <c r="V99" s="114"/>
    </row>
    <row r="100" spans="1:22" ht="13.5" customHeight="1" x14ac:dyDescent="0.15">
      <c r="A100" s="114"/>
      <c r="B100" s="114"/>
      <c r="C100" s="114"/>
      <c r="D100" s="114"/>
      <c r="E100" s="114"/>
      <c r="F100" s="114"/>
      <c r="G100" s="114"/>
      <c r="H100" s="114"/>
      <c r="I100" s="114"/>
      <c r="J100" s="114"/>
      <c r="K100" s="114"/>
      <c r="L100" s="114"/>
      <c r="M100" s="114"/>
      <c r="N100" s="114"/>
      <c r="O100" s="114"/>
      <c r="P100" s="114"/>
      <c r="Q100" s="114"/>
      <c r="R100" s="114"/>
      <c r="S100" s="114"/>
      <c r="T100" s="132" t="s">
        <v>115</v>
      </c>
      <c r="U100" s="132"/>
      <c r="V100" s="110"/>
    </row>
    <row r="101" spans="1:22" ht="12" customHeight="1" x14ac:dyDescent="0.15"/>
    <row r="102" spans="1:22" ht="12" customHeight="1" x14ac:dyDescent="0.15"/>
    <row r="103" spans="1:22" ht="12" customHeight="1" x14ac:dyDescent="0.15"/>
    <row r="104" spans="1:22" ht="12" customHeight="1" x14ac:dyDescent="0.15"/>
    <row r="105" spans="1:22" ht="12" customHeight="1" x14ac:dyDescent="0.15"/>
    <row r="106" spans="1:22" ht="12" customHeight="1" x14ac:dyDescent="0.15"/>
    <row r="107" spans="1:22" ht="12" customHeight="1" x14ac:dyDescent="0.15"/>
    <row r="108" spans="1:22" ht="12" customHeight="1" x14ac:dyDescent="0.15"/>
    <row r="109" spans="1:22" ht="12" customHeight="1" x14ac:dyDescent="0.15"/>
    <row r="110" spans="1:22" ht="12" customHeight="1" x14ac:dyDescent="0.15"/>
    <row r="111" spans="1:22" ht="12" customHeight="1" x14ac:dyDescent="0.15"/>
    <row r="112" spans="1:22" ht="12" customHeight="1" x14ac:dyDescent="0.15"/>
    <row r="113" ht="12" customHeight="1" x14ac:dyDescent="0.15"/>
    <row r="114" ht="12" customHeight="1" x14ac:dyDescent="0.15"/>
    <row r="115" ht="12" customHeight="1" x14ac:dyDescent="0.15"/>
    <row r="116" ht="12" customHeight="1" x14ac:dyDescent="0.15"/>
  </sheetData>
  <sheetProtection algorithmName="SHA-512" hashValue="pzJtcyWPzdhnBbF07DKw5X3S8tTTKoaJCaIAflmIhmifSW9kqKWBq7m7eaINJP0DlVGmk3qE9nlojZgqug3cZg==" saltValue="TCQXVo9vma8Ffbolk6hhNA==" spinCount="100000" sheet="1" selectLockedCells="1"/>
  <mergeCells count="128">
    <mergeCell ref="A15:B16"/>
    <mergeCell ref="C15:J15"/>
    <mergeCell ref="K15:U15"/>
    <mergeCell ref="C16:J16"/>
    <mergeCell ref="K16:T16"/>
    <mergeCell ref="S1:U1"/>
    <mergeCell ref="G2:S2"/>
    <mergeCell ref="S3:U3"/>
    <mergeCell ref="A4:B4"/>
    <mergeCell ref="E4:U4"/>
    <mergeCell ref="A6:B6"/>
    <mergeCell ref="I6:J6"/>
    <mergeCell ref="A10:B10"/>
    <mergeCell ref="C10:J10"/>
    <mergeCell ref="K10:U10"/>
    <mergeCell ref="C11:J11"/>
    <mergeCell ref="K11:U11"/>
    <mergeCell ref="A12:B12"/>
    <mergeCell ref="C12:J12"/>
    <mergeCell ref="K12:U12"/>
    <mergeCell ref="C7:J7"/>
    <mergeCell ref="K7:U7"/>
    <mergeCell ref="A8:B9"/>
    <mergeCell ref="G8:I8"/>
    <mergeCell ref="A13:B13"/>
    <mergeCell ref="C13:J13"/>
    <mergeCell ref="K13:U13"/>
    <mergeCell ref="A14:B14"/>
    <mergeCell ref="C14:J14"/>
    <mergeCell ref="K14:U14"/>
    <mergeCell ref="M8:N8"/>
    <mergeCell ref="Q8:T8"/>
    <mergeCell ref="C9:J9"/>
    <mergeCell ref="K9:U9"/>
    <mergeCell ref="K8:L8"/>
    <mergeCell ref="A18:B18"/>
    <mergeCell ref="D18:J18"/>
    <mergeCell ref="L18:U18"/>
    <mergeCell ref="A19:J19"/>
    <mergeCell ref="K19:U19"/>
    <mergeCell ref="A20:J22"/>
    <mergeCell ref="K20:U20"/>
    <mergeCell ref="S21:T21"/>
    <mergeCell ref="A17:B17"/>
    <mergeCell ref="C17:J17"/>
    <mergeCell ref="K17:U17"/>
    <mergeCell ref="R45:S45"/>
    <mergeCell ref="I44:J44"/>
    <mergeCell ref="R44:S44"/>
    <mergeCell ref="A23:U23"/>
    <mergeCell ref="G25:I25"/>
    <mergeCell ref="S25:T25"/>
    <mergeCell ref="A27:S27"/>
    <mergeCell ref="F28:L28"/>
    <mergeCell ref="O28:T28"/>
    <mergeCell ref="F32:G32"/>
    <mergeCell ref="I32:J32"/>
    <mergeCell ref="O32:P32"/>
    <mergeCell ref="R32:S32"/>
    <mergeCell ref="I52:J52"/>
    <mergeCell ref="R52:S52"/>
    <mergeCell ref="I53:J53"/>
    <mergeCell ref="R53:S53"/>
    <mergeCell ref="O29:T29"/>
    <mergeCell ref="I31:J31"/>
    <mergeCell ref="R31:S31"/>
    <mergeCell ref="A36:U36"/>
    <mergeCell ref="F38:L38"/>
    <mergeCell ref="O38:T38"/>
    <mergeCell ref="O39:T39"/>
    <mergeCell ref="I46:J46"/>
    <mergeCell ref="R46:S46"/>
    <mergeCell ref="I34:J34"/>
    <mergeCell ref="R34:S34"/>
    <mergeCell ref="I40:J40"/>
    <mergeCell ref="R40:S40"/>
    <mergeCell ref="I41:J41"/>
    <mergeCell ref="R41:S41"/>
    <mergeCell ref="I42:J42"/>
    <mergeCell ref="R42:S42"/>
    <mergeCell ref="I43:J43"/>
    <mergeCell ref="R43:S43"/>
    <mergeCell ref="I45:J45"/>
    <mergeCell ref="I47:J47"/>
    <mergeCell ref="R47:S47"/>
    <mergeCell ref="I48:J48"/>
    <mergeCell ref="R48:S48"/>
    <mergeCell ref="I49:J49"/>
    <mergeCell ref="R49:S49"/>
    <mergeCell ref="I50:J50"/>
    <mergeCell ref="R50:S50"/>
    <mergeCell ref="I51:J51"/>
    <mergeCell ref="R51:S51"/>
    <mergeCell ref="I60:J60"/>
    <mergeCell ref="R60:S60"/>
    <mergeCell ref="B62:U63"/>
    <mergeCell ref="T64:U64"/>
    <mergeCell ref="I54:J54"/>
    <mergeCell ref="R54:S54"/>
    <mergeCell ref="A56:U56"/>
    <mergeCell ref="F57:L57"/>
    <mergeCell ref="O57:T57"/>
    <mergeCell ref="I58:J58"/>
    <mergeCell ref="R58:S58"/>
    <mergeCell ref="I30:J30"/>
    <mergeCell ref="R30:S30"/>
    <mergeCell ref="T72:U72"/>
    <mergeCell ref="G78:S78"/>
    <mergeCell ref="A92:L92"/>
    <mergeCell ref="A93:U93"/>
    <mergeCell ref="T100:U100"/>
    <mergeCell ref="A68:B68"/>
    <mergeCell ref="C68:R68"/>
    <mergeCell ref="T68:U71"/>
    <mergeCell ref="A69:B70"/>
    <mergeCell ref="C69:R69"/>
    <mergeCell ref="C70:R70"/>
    <mergeCell ref="A71:B71"/>
    <mergeCell ref="C71:R71"/>
    <mergeCell ref="A65:U65"/>
    <mergeCell ref="A66:B66"/>
    <mergeCell ref="C66:R66"/>
    <mergeCell ref="T66:U66"/>
    <mergeCell ref="A67:B67"/>
    <mergeCell ref="C67:R67"/>
    <mergeCell ref="T67:U67"/>
    <mergeCell ref="I59:J59"/>
    <mergeCell ref="R59:S59"/>
  </mergeCells>
  <phoneticPr fontId="1"/>
  <dataValidations count="2">
    <dataValidation type="whole" allowBlank="1" showInputMessage="1" showErrorMessage="1" sqref="F34 O34" xr:uid="{8C0B8C52-5DF1-4452-B599-30824DC8FE24}">
      <formula1>0</formula1>
      <formula2>2000</formula2>
    </dataValidation>
    <dataValidation type="list" allowBlank="1" showInputMessage="1" showErrorMessage="1" sqref="F32:G32 O32:P32" xr:uid="{1A354104-4EBB-4F93-9895-6AEC2FCAD1D2}">
      <formula1>端末数</formula1>
    </dataValidation>
  </dataValidations>
  <hyperlinks>
    <hyperlink ref="C68" r:id="rId1" xr:uid="{27AF697D-6A7C-4C6D-82CF-C3A713CF3640}"/>
  </hyperlinks>
  <printOptions horizontalCentered="1"/>
  <pageMargins left="0.23622047244094491" right="0.23622047244094491" top="0.19685039370078741" bottom="0.19685039370078741" header="0.31496062992125984" footer="0.31496062992125984"/>
  <pageSetup paperSize="9" scale="80" orientation="portrait" horizontalDpi="4294967293" verticalDpi="4294967293" r:id="rId2"/>
  <rowBreaks count="1" manualBreakCount="1">
    <brk id="73"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2054" r:id="rId5" name="Check Box 6">
              <controlPr defaultSize="0" autoFill="0" autoLine="0" autoPict="0">
                <anchor moveWithCells="1">
                  <from>
                    <xdr:col>1</xdr:col>
                    <xdr:colOff>0</xdr:colOff>
                    <xdr:row>23</xdr:row>
                    <xdr:rowOff>114300</xdr:rowOff>
                  </from>
                  <to>
                    <xdr:col>4</xdr:col>
                    <xdr:colOff>266700</xdr:colOff>
                    <xdr:row>25</xdr:row>
                    <xdr:rowOff>28575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11</xdr:col>
                    <xdr:colOff>123825</xdr:colOff>
                    <xdr:row>23</xdr:row>
                    <xdr:rowOff>133350</xdr:rowOff>
                  </from>
                  <to>
                    <xdr:col>17</xdr:col>
                    <xdr:colOff>66675</xdr:colOff>
                    <xdr:row>25</xdr:row>
                    <xdr:rowOff>19050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95250</xdr:colOff>
                    <xdr:row>3</xdr:row>
                    <xdr:rowOff>47625</xdr:rowOff>
                  </from>
                  <to>
                    <xdr:col>4</xdr:col>
                    <xdr:colOff>76200</xdr:colOff>
                    <xdr:row>3</xdr:row>
                    <xdr:rowOff>238125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10</xdr:col>
                    <xdr:colOff>257175</xdr:colOff>
                    <xdr:row>5</xdr:row>
                    <xdr:rowOff>76200</xdr:rowOff>
                  </from>
                  <to>
                    <xdr:col>12</xdr:col>
                    <xdr:colOff>238125</xdr:colOff>
                    <xdr:row>5</xdr:row>
                    <xdr:rowOff>352425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13</xdr:col>
                    <xdr:colOff>47625</xdr:colOff>
                    <xdr:row>5</xdr:row>
                    <xdr:rowOff>28575</xdr:rowOff>
                  </from>
                  <to>
                    <xdr:col>15</xdr:col>
                    <xdr:colOff>123825</xdr:colOff>
                    <xdr:row>5</xdr:row>
                    <xdr:rowOff>381000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15</xdr:col>
                    <xdr:colOff>180975</xdr:colOff>
                    <xdr:row>5</xdr:row>
                    <xdr:rowOff>66675</xdr:rowOff>
                  </from>
                  <to>
                    <xdr:col>17</xdr:col>
                    <xdr:colOff>200025</xdr:colOff>
                    <xdr:row>5</xdr:row>
                    <xdr:rowOff>342900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17</xdr:col>
                    <xdr:colOff>200025</xdr:colOff>
                    <xdr:row>5</xdr:row>
                    <xdr:rowOff>57150</xdr:rowOff>
                  </from>
                  <to>
                    <xdr:col>20</xdr:col>
                    <xdr:colOff>371475</xdr:colOff>
                    <xdr:row>5</xdr:row>
                    <xdr:rowOff>333375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2</xdr:col>
                    <xdr:colOff>200025</xdr:colOff>
                    <xdr:row>17</xdr:row>
                    <xdr:rowOff>66675</xdr:rowOff>
                  </from>
                  <to>
                    <xdr:col>2</xdr:col>
                    <xdr:colOff>409575</xdr:colOff>
                    <xdr:row>17</xdr:row>
                    <xdr:rowOff>257175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10</xdr:col>
                    <xdr:colOff>19050</xdr:colOff>
                    <xdr:row>17</xdr:row>
                    <xdr:rowOff>66675</xdr:rowOff>
                  </from>
                  <to>
                    <xdr:col>10</xdr:col>
                    <xdr:colOff>228600</xdr:colOff>
                    <xdr:row>17</xdr:row>
                    <xdr:rowOff>266700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11</xdr:col>
                    <xdr:colOff>38100</xdr:colOff>
                    <xdr:row>19</xdr:row>
                    <xdr:rowOff>142875</xdr:rowOff>
                  </from>
                  <to>
                    <xdr:col>14</xdr:col>
                    <xdr:colOff>104775</xdr:colOff>
                    <xdr:row>20</xdr:row>
                    <xdr:rowOff>171450</xdr:rowOff>
                  </to>
                </anchor>
              </controlPr>
            </control>
          </mc:Choice>
        </mc:AlternateContent>
        <mc:AlternateContent xmlns:mc="http://schemas.openxmlformats.org/markup-compatibility/2006">
          <mc:Choice Requires="x14">
            <control shapeId="2069" r:id="rId15" name="Option Button 21">
              <controlPr defaultSize="0" autoFill="0" autoLine="0" autoPict="0">
                <anchor moveWithCells="1">
                  <from>
                    <xdr:col>15</xdr:col>
                    <xdr:colOff>247650</xdr:colOff>
                    <xdr:row>19</xdr:row>
                    <xdr:rowOff>152400</xdr:rowOff>
                  </from>
                  <to>
                    <xdr:col>17</xdr:col>
                    <xdr:colOff>419100</xdr:colOff>
                    <xdr:row>21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5</xdr:col>
                    <xdr:colOff>104775</xdr:colOff>
                    <xdr:row>35</xdr:row>
                    <xdr:rowOff>161925</xdr:rowOff>
                  </from>
                  <to>
                    <xdr:col>6</xdr:col>
                    <xdr:colOff>47625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766E-F21D-4CE5-923C-6A0651F094B4}">
  <dimension ref="A1:O124"/>
  <sheetViews>
    <sheetView showGridLines="0" workbookViewId="0">
      <selection activeCell="A9" sqref="A9:O9"/>
    </sheetView>
  </sheetViews>
  <sheetFormatPr defaultRowHeight="13.5" x14ac:dyDescent="0.15"/>
  <sheetData>
    <row r="1" spans="1:15" x14ac:dyDescent="0.15">
      <c r="A1" s="267" t="s">
        <v>319</v>
      </c>
      <c r="B1" s="258"/>
      <c r="C1" s="258"/>
      <c r="D1" s="258"/>
      <c r="E1" s="258"/>
      <c r="F1" s="258"/>
      <c r="G1" s="258"/>
      <c r="H1" s="258"/>
      <c r="I1" s="258"/>
      <c r="J1" s="258"/>
      <c r="K1" s="258"/>
      <c r="L1" s="258"/>
      <c r="M1" s="258"/>
      <c r="N1" s="258"/>
      <c r="O1" s="258"/>
    </row>
    <row r="2" spans="1:15" x14ac:dyDescent="0.15">
      <c r="A2" s="257"/>
    </row>
    <row r="3" spans="1:15" x14ac:dyDescent="0.15">
      <c r="A3" s="257"/>
    </row>
    <row r="4" spans="1:15" ht="37.5" customHeight="1" x14ac:dyDescent="0.15">
      <c r="A4" s="266" t="s">
        <v>318</v>
      </c>
      <c r="B4" s="258"/>
      <c r="C4" s="258"/>
      <c r="D4" s="258"/>
      <c r="E4" s="258"/>
      <c r="F4" s="258"/>
      <c r="G4" s="258"/>
      <c r="H4" s="258"/>
      <c r="I4" s="258"/>
      <c r="J4" s="258"/>
      <c r="K4" s="258"/>
      <c r="L4" s="258"/>
      <c r="M4" s="258"/>
      <c r="N4" s="258"/>
      <c r="O4" s="258"/>
    </row>
    <row r="5" spans="1:15" x14ac:dyDescent="0.15">
      <c r="A5" s="257"/>
    </row>
    <row r="6" spans="1:15" x14ac:dyDescent="0.15">
      <c r="A6" s="260" t="s">
        <v>317</v>
      </c>
      <c r="B6" s="258"/>
      <c r="C6" s="258"/>
      <c r="D6" s="258"/>
      <c r="E6" s="258"/>
      <c r="F6" s="258"/>
      <c r="G6" s="258"/>
      <c r="H6" s="258"/>
      <c r="I6" s="258"/>
      <c r="J6" s="258"/>
      <c r="K6" s="258"/>
      <c r="L6" s="258"/>
      <c r="M6" s="258"/>
      <c r="N6" s="258"/>
      <c r="O6" s="258"/>
    </row>
    <row r="7" spans="1:15" ht="37.5" customHeight="1" x14ac:dyDescent="0.15">
      <c r="A7" s="262" t="s">
        <v>316</v>
      </c>
      <c r="B7" s="258"/>
      <c r="C7" s="258"/>
      <c r="D7" s="258"/>
      <c r="E7" s="258"/>
      <c r="F7" s="258"/>
      <c r="G7" s="258"/>
      <c r="H7" s="258"/>
      <c r="I7" s="258"/>
      <c r="J7" s="258"/>
      <c r="K7" s="258"/>
      <c r="L7" s="258"/>
      <c r="M7" s="258"/>
      <c r="N7" s="258"/>
      <c r="O7" s="258"/>
    </row>
    <row r="8" spans="1:15" x14ac:dyDescent="0.15">
      <c r="A8" s="261" t="s">
        <v>315</v>
      </c>
    </row>
    <row r="9" spans="1:15" x14ac:dyDescent="0.15">
      <c r="A9" s="260" t="s">
        <v>314</v>
      </c>
      <c r="B9" s="258"/>
      <c r="C9" s="258"/>
      <c r="D9" s="258"/>
      <c r="E9" s="258"/>
      <c r="F9" s="258"/>
      <c r="G9" s="258"/>
      <c r="H9" s="258"/>
      <c r="I9" s="258"/>
      <c r="J9" s="258"/>
      <c r="K9" s="258"/>
      <c r="L9" s="258"/>
      <c r="M9" s="258"/>
      <c r="N9" s="258"/>
      <c r="O9" s="258"/>
    </row>
    <row r="10" spans="1:15" ht="24" customHeight="1" x14ac:dyDescent="0.15">
      <c r="A10" s="259" t="s">
        <v>313</v>
      </c>
      <c r="B10" s="258"/>
      <c r="C10" s="258"/>
      <c r="D10" s="258"/>
      <c r="E10" s="258"/>
      <c r="F10" s="258"/>
      <c r="G10" s="258"/>
      <c r="H10" s="258"/>
      <c r="I10" s="258"/>
      <c r="J10" s="258"/>
      <c r="K10" s="258"/>
      <c r="L10" s="258"/>
      <c r="M10" s="258"/>
      <c r="N10" s="258"/>
      <c r="O10" s="258"/>
    </row>
    <row r="11" spans="1:15" x14ac:dyDescent="0.15">
      <c r="A11" s="260" t="s">
        <v>312</v>
      </c>
      <c r="B11" s="258"/>
      <c r="C11" s="258"/>
      <c r="D11" s="258"/>
      <c r="E11" s="258"/>
      <c r="F11" s="258"/>
      <c r="G11" s="258"/>
      <c r="H11" s="258"/>
      <c r="I11" s="258"/>
      <c r="J11" s="258"/>
      <c r="K11" s="258"/>
      <c r="L11" s="258"/>
      <c r="M11" s="258"/>
      <c r="N11" s="258"/>
      <c r="O11" s="258"/>
    </row>
    <row r="12" spans="1:15" ht="36.75" customHeight="1" x14ac:dyDescent="0.15">
      <c r="A12" s="262" t="s">
        <v>311</v>
      </c>
      <c r="B12" s="258"/>
      <c r="C12" s="258"/>
      <c r="D12" s="258"/>
      <c r="E12" s="258"/>
      <c r="F12" s="258"/>
      <c r="G12" s="258"/>
      <c r="H12" s="258"/>
      <c r="I12" s="258"/>
      <c r="J12" s="258"/>
      <c r="K12" s="258"/>
      <c r="L12" s="258"/>
      <c r="M12" s="258"/>
      <c r="N12" s="258"/>
      <c r="O12" s="258"/>
    </row>
    <row r="13" spans="1:15" ht="36.75" customHeight="1" x14ac:dyDescent="0.15">
      <c r="A13" s="262" t="s">
        <v>310</v>
      </c>
      <c r="B13" s="258"/>
      <c r="C13" s="258"/>
      <c r="D13" s="258"/>
      <c r="E13" s="258"/>
      <c r="F13" s="258"/>
      <c r="G13" s="258"/>
      <c r="H13" s="258"/>
      <c r="I13" s="258"/>
      <c r="J13" s="258"/>
      <c r="K13" s="258"/>
      <c r="L13" s="258"/>
      <c r="M13" s="258"/>
      <c r="N13" s="258"/>
      <c r="O13" s="258"/>
    </row>
    <row r="14" spans="1:15" x14ac:dyDescent="0.15">
      <c r="A14" s="263" t="s">
        <v>309</v>
      </c>
    </row>
    <row r="15" spans="1:15" x14ac:dyDescent="0.15">
      <c r="A15" s="263" t="s">
        <v>308</v>
      </c>
    </row>
    <row r="16" spans="1:15" x14ac:dyDescent="0.15">
      <c r="A16" s="263" t="s">
        <v>307</v>
      </c>
    </row>
    <row r="17" spans="1:15" x14ac:dyDescent="0.15">
      <c r="A17" s="263" t="s">
        <v>306</v>
      </c>
    </row>
    <row r="18" spans="1:15" x14ac:dyDescent="0.15">
      <c r="A18" s="263" t="s">
        <v>305</v>
      </c>
    </row>
    <row r="19" spans="1:15" x14ac:dyDescent="0.15">
      <c r="A19" s="261" t="s">
        <v>304</v>
      </c>
    </row>
    <row r="20" spans="1:15" x14ac:dyDescent="0.15">
      <c r="A20" s="260" t="s">
        <v>303</v>
      </c>
      <c r="B20" s="258"/>
      <c r="C20" s="258"/>
      <c r="D20" s="258"/>
      <c r="E20" s="258"/>
      <c r="F20" s="258"/>
      <c r="G20" s="258"/>
      <c r="H20" s="258"/>
      <c r="I20" s="258"/>
      <c r="J20" s="258"/>
      <c r="K20" s="258"/>
      <c r="L20" s="258"/>
      <c r="M20" s="258"/>
      <c r="N20" s="258"/>
      <c r="O20" s="258"/>
    </row>
    <row r="21" spans="1:15" x14ac:dyDescent="0.15">
      <c r="A21" s="261" t="s">
        <v>302</v>
      </c>
    </row>
    <row r="22" spans="1:15" ht="24.75" customHeight="1" x14ac:dyDescent="0.15">
      <c r="A22" s="262" t="s">
        <v>301</v>
      </c>
      <c r="B22" s="258"/>
      <c r="C22" s="258"/>
      <c r="D22" s="258"/>
      <c r="E22" s="258"/>
      <c r="F22" s="258"/>
      <c r="G22" s="258"/>
      <c r="H22" s="258"/>
      <c r="I22" s="258"/>
      <c r="J22" s="258"/>
      <c r="K22" s="258"/>
      <c r="L22" s="258"/>
      <c r="M22" s="258"/>
      <c r="N22" s="258"/>
      <c r="O22" s="258"/>
    </row>
    <row r="23" spans="1:15" x14ac:dyDescent="0.15">
      <c r="A23" s="261" t="s">
        <v>300</v>
      </c>
    </row>
    <row r="24" spans="1:15" x14ac:dyDescent="0.15">
      <c r="A24" s="261" t="s">
        <v>299</v>
      </c>
    </row>
    <row r="25" spans="1:15" ht="24.75" customHeight="1" x14ac:dyDescent="0.15">
      <c r="A25" s="264" t="s">
        <v>298</v>
      </c>
      <c r="B25" s="258"/>
      <c r="C25" s="258"/>
      <c r="D25" s="258"/>
      <c r="E25" s="258"/>
      <c r="F25" s="258"/>
      <c r="G25" s="258"/>
      <c r="H25" s="258"/>
      <c r="I25" s="258"/>
      <c r="J25" s="258"/>
      <c r="K25" s="258"/>
      <c r="L25" s="258"/>
      <c r="M25" s="258"/>
      <c r="N25" s="258"/>
      <c r="O25" s="258"/>
    </row>
    <row r="26" spans="1:15" ht="24.75" customHeight="1" x14ac:dyDescent="0.15">
      <c r="A26" s="264" t="s">
        <v>297</v>
      </c>
      <c r="B26" s="258"/>
      <c r="C26" s="258"/>
      <c r="D26" s="258"/>
      <c r="E26" s="258"/>
      <c r="F26" s="258"/>
      <c r="G26" s="258"/>
      <c r="H26" s="258"/>
      <c r="I26" s="258"/>
      <c r="J26" s="258"/>
      <c r="K26" s="258"/>
      <c r="L26" s="258"/>
      <c r="M26" s="258"/>
      <c r="N26" s="258"/>
      <c r="O26" s="258"/>
    </row>
    <row r="27" spans="1:15" x14ac:dyDescent="0.15">
      <c r="A27" s="263" t="s">
        <v>296</v>
      </c>
    </row>
    <row r="28" spans="1:15" x14ac:dyDescent="0.15">
      <c r="A28" s="263" t="s">
        <v>295</v>
      </c>
    </row>
    <row r="29" spans="1:15" x14ac:dyDescent="0.15">
      <c r="A29" s="263" t="s">
        <v>294</v>
      </c>
    </row>
    <row r="30" spans="1:15" ht="24.75" customHeight="1" x14ac:dyDescent="0.15">
      <c r="A30" s="262" t="s">
        <v>293</v>
      </c>
      <c r="B30" s="258"/>
      <c r="C30" s="258"/>
      <c r="D30" s="258"/>
      <c r="E30" s="258"/>
      <c r="F30" s="258"/>
      <c r="G30" s="258"/>
      <c r="H30" s="258"/>
      <c r="I30" s="258"/>
      <c r="J30" s="258"/>
      <c r="K30" s="258"/>
      <c r="L30" s="258"/>
      <c r="M30" s="258"/>
      <c r="N30" s="258"/>
      <c r="O30" s="258"/>
    </row>
    <row r="31" spans="1:15" x14ac:dyDescent="0.15">
      <c r="A31" s="260" t="s">
        <v>292</v>
      </c>
      <c r="B31" s="258"/>
      <c r="C31" s="258"/>
      <c r="D31" s="258"/>
      <c r="E31" s="258"/>
      <c r="F31" s="258"/>
      <c r="G31" s="258"/>
      <c r="H31" s="258"/>
      <c r="I31" s="258"/>
      <c r="J31" s="258"/>
      <c r="K31" s="258"/>
      <c r="L31" s="258"/>
      <c r="M31" s="258"/>
      <c r="N31" s="258"/>
      <c r="O31" s="258"/>
    </row>
    <row r="32" spans="1:15" ht="36.75" customHeight="1" x14ac:dyDescent="0.15">
      <c r="A32" s="262" t="s">
        <v>291</v>
      </c>
      <c r="B32" s="258"/>
      <c r="C32" s="258"/>
      <c r="D32" s="258"/>
      <c r="E32" s="258"/>
      <c r="F32" s="258"/>
      <c r="G32" s="258"/>
      <c r="H32" s="258"/>
      <c r="I32" s="258"/>
      <c r="J32" s="258"/>
      <c r="K32" s="258"/>
      <c r="L32" s="258"/>
      <c r="M32" s="258"/>
      <c r="N32" s="258"/>
      <c r="O32" s="258"/>
    </row>
    <row r="33" spans="1:15" ht="24.75" customHeight="1" x14ac:dyDescent="0.15">
      <c r="A33" s="262" t="s">
        <v>290</v>
      </c>
      <c r="B33" s="258"/>
      <c r="C33" s="258"/>
      <c r="D33" s="258"/>
      <c r="E33" s="258"/>
      <c r="F33" s="258"/>
      <c r="G33" s="258"/>
      <c r="H33" s="258"/>
      <c r="I33" s="258"/>
      <c r="J33" s="258"/>
      <c r="K33" s="258"/>
      <c r="L33" s="258"/>
      <c r="M33" s="258"/>
      <c r="N33" s="258"/>
      <c r="O33" s="258"/>
    </row>
    <row r="34" spans="1:15" ht="36.75" customHeight="1" x14ac:dyDescent="0.15">
      <c r="A34" s="262" t="s">
        <v>289</v>
      </c>
      <c r="B34" s="258"/>
      <c r="C34" s="258"/>
      <c r="D34" s="258"/>
      <c r="E34" s="258"/>
      <c r="F34" s="258"/>
      <c r="G34" s="258"/>
      <c r="H34" s="258"/>
      <c r="I34" s="258"/>
      <c r="J34" s="258"/>
      <c r="K34" s="258"/>
      <c r="L34" s="258"/>
      <c r="M34" s="258"/>
      <c r="N34" s="258"/>
      <c r="O34" s="258"/>
    </row>
    <row r="35" spans="1:15" ht="24.75" customHeight="1" x14ac:dyDescent="0.15">
      <c r="A35" s="262" t="s">
        <v>288</v>
      </c>
      <c r="B35" s="258"/>
      <c r="C35" s="258"/>
      <c r="D35" s="258"/>
      <c r="E35" s="258"/>
      <c r="F35" s="258"/>
      <c r="G35" s="258"/>
      <c r="H35" s="258"/>
      <c r="I35" s="258"/>
      <c r="J35" s="258"/>
      <c r="K35" s="258"/>
      <c r="L35" s="258"/>
      <c r="M35" s="258"/>
      <c r="N35" s="258"/>
      <c r="O35" s="258"/>
    </row>
    <row r="36" spans="1:15" x14ac:dyDescent="0.15">
      <c r="A36" s="260" t="s">
        <v>287</v>
      </c>
      <c r="B36" s="258"/>
      <c r="C36" s="258"/>
      <c r="D36" s="258"/>
      <c r="E36" s="258"/>
      <c r="F36" s="258"/>
      <c r="G36" s="258"/>
      <c r="H36" s="258"/>
      <c r="I36" s="258"/>
      <c r="J36" s="258"/>
      <c r="K36" s="258"/>
      <c r="L36" s="258"/>
      <c r="M36" s="258"/>
      <c r="N36" s="258"/>
      <c r="O36" s="258"/>
    </row>
    <row r="37" spans="1:15" x14ac:dyDescent="0.15">
      <c r="A37" s="261" t="s">
        <v>286</v>
      </c>
    </row>
    <row r="38" spans="1:15" ht="24.75" customHeight="1" x14ac:dyDescent="0.15">
      <c r="A38" s="262" t="s">
        <v>285</v>
      </c>
      <c r="B38" s="258"/>
      <c r="C38" s="258"/>
      <c r="D38" s="258"/>
      <c r="E38" s="258"/>
      <c r="F38" s="258"/>
      <c r="G38" s="258"/>
      <c r="H38" s="258"/>
      <c r="I38" s="258"/>
      <c r="J38" s="258"/>
      <c r="K38" s="258"/>
      <c r="L38" s="258"/>
      <c r="M38" s="258"/>
      <c r="N38" s="258"/>
      <c r="O38" s="258"/>
    </row>
    <row r="39" spans="1:15" ht="37.5" customHeight="1" x14ac:dyDescent="0.15">
      <c r="A39" s="262" t="s">
        <v>284</v>
      </c>
      <c r="B39" s="258"/>
      <c r="C39" s="258"/>
      <c r="D39" s="258"/>
      <c r="E39" s="258"/>
      <c r="F39" s="258"/>
      <c r="G39" s="258"/>
      <c r="H39" s="258"/>
      <c r="I39" s="258"/>
      <c r="J39" s="258"/>
      <c r="K39" s="258"/>
      <c r="L39" s="258"/>
      <c r="M39" s="258"/>
      <c r="N39" s="258"/>
      <c r="O39" s="258"/>
    </row>
    <row r="40" spans="1:15" x14ac:dyDescent="0.15">
      <c r="A40" s="261" t="s">
        <v>283</v>
      </c>
    </row>
    <row r="41" spans="1:15" x14ac:dyDescent="0.15">
      <c r="A41" s="260" t="s">
        <v>282</v>
      </c>
      <c r="B41" s="258"/>
      <c r="C41" s="258"/>
      <c r="D41" s="258"/>
      <c r="E41" s="258"/>
      <c r="F41" s="258"/>
      <c r="G41" s="258"/>
      <c r="H41" s="258"/>
      <c r="I41" s="258"/>
      <c r="J41" s="258"/>
      <c r="K41" s="258"/>
      <c r="L41" s="258"/>
      <c r="M41" s="258"/>
      <c r="N41" s="258"/>
      <c r="O41" s="258"/>
    </row>
    <row r="42" spans="1:15" x14ac:dyDescent="0.15">
      <c r="A42" s="259" t="s">
        <v>281</v>
      </c>
      <c r="B42" s="258"/>
      <c r="C42" s="258"/>
      <c r="D42" s="258"/>
      <c r="E42" s="258"/>
      <c r="F42" s="258"/>
      <c r="G42" s="258"/>
      <c r="H42" s="258"/>
      <c r="I42" s="258"/>
      <c r="J42" s="258"/>
      <c r="K42" s="258"/>
      <c r="L42" s="258"/>
      <c r="M42" s="258"/>
      <c r="N42" s="258"/>
      <c r="O42" s="258"/>
    </row>
    <row r="43" spans="1:15" x14ac:dyDescent="0.15">
      <c r="A43" s="261" t="s">
        <v>280</v>
      </c>
    </row>
    <row r="44" spans="1:15" x14ac:dyDescent="0.15">
      <c r="A44" s="265" t="s">
        <v>279</v>
      </c>
    </row>
    <row r="45" spans="1:15" x14ac:dyDescent="0.15">
      <c r="A45" s="265" t="s">
        <v>278</v>
      </c>
    </row>
    <row r="46" spans="1:15" x14ac:dyDescent="0.15">
      <c r="A46" s="265" t="s">
        <v>277</v>
      </c>
    </row>
    <row r="47" spans="1:15" x14ac:dyDescent="0.15">
      <c r="A47" s="261" t="s">
        <v>276</v>
      </c>
    </row>
    <row r="48" spans="1:15" x14ac:dyDescent="0.15">
      <c r="A48" s="261" t="s">
        <v>275</v>
      </c>
    </row>
    <row r="49" spans="1:15" x14ac:dyDescent="0.15">
      <c r="A49" s="263" t="s">
        <v>274</v>
      </c>
    </row>
    <row r="50" spans="1:15" x14ac:dyDescent="0.15">
      <c r="A50" s="263" t="s">
        <v>273</v>
      </c>
    </row>
    <row r="51" spans="1:15" x14ac:dyDescent="0.15">
      <c r="A51" s="263" t="s">
        <v>272</v>
      </c>
    </row>
    <row r="52" spans="1:15" x14ac:dyDescent="0.15">
      <c r="A52" s="263" t="s">
        <v>271</v>
      </c>
    </row>
    <row r="53" spans="1:15" x14ac:dyDescent="0.15">
      <c r="A53" s="261" t="s">
        <v>270</v>
      </c>
    </row>
    <row r="54" spans="1:15" x14ac:dyDescent="0.15">
      <c r="A54" s="260" t="s">
        <v>269</v>
      </c>
      <c r="B54" s="258"/>
      <c r="C54" s="258"/>
      <c r="D54" s="258"/>
      <c r="E54" s="258"/>
      <c r="F54" s="258"/>
      <c r="G54" s="258"/>
      <c r="H54" s="258"/>
      <c r="I54" s="258"/>
      <c r="J54" s="258"/>
      <c r="K54" s="258"/>
      <c r="L54" s="258"/>
      <c r="M54" s="258"/>
      <c r="N54" s="258"/>
      <c r="O54" s="258"/>
    </row>
    <row r="55" spans="1:15" ht="24" customHeight="1" x14ac:dyDescent="0.15">
      <c r="A55" s="259" t="s">
        <v>268</v>
      </c>
      <c r="B55" s="258"/>
      <c r="C55" s="258"/>
      <c r="D55" s="258"/>
      <c r="E55" s="258"/>
      <c r="F55" s="258"/>
      <c r="G55" s="258"/>
      <c r="H55" s="258"/>
      <c r="I55" s="258"/>
      <c r="J55" s="258"/>
      <c r="K55" s="258"/>
      <c r="L55" s="258"/>
      <c r="M55" s="258"/>
      <c r="N55" s="258"/>
      <c r="O55" s="258"/>
    </row>
    <row r="56" spans="1:15" x14ac:dyDescent="0.15">
      <c r="A56" s="261" t="s">
        <v>267</v>
      </c>
    </row>
    <row r="57" spans="1:15" ht="36.75" customHeight="1" x14ac:dyDescent="0.15">
      <c r="A57" s="264" t="s">
        <v>266</v>
      </c>
      <c r="B57" s="258"/>
      <c r="C57" s="258"/>
      <c r="D57" s="258"/>
      <c r="E57" s="258"/>
      <c r="F57" s="258"/>
      <c r="G57" s="258"/>
      <c r="H57" s="258"/>
      <c r="I57" s="258"/>
      <c r="J57" s="258"/>
      <c r="K57" s="258"/>
      <c r="L57" s="258"/>
      <c r="M57" s="258"/>
      <c r="N57" s="258"/>
      <c r="O57" s="258"/>
    </row>
    <row r="58" spans="1:15" x14ac:dyDescent="0.15">
      <c r="A58" s="263" t="s">
        <v>265</v>
      </c>
    </row>
    <row r="59" spans="1:15" x14ac:dyDescent="0.15">
      <c r="A59" s="263" t="s">
        <v>264</v>
      </c>
    </row>
    <row r="60" spans="1:15" x14ac:dyDescent="0.15">
      <c r="A60" s="263" t="s">
        <v>263</v>
      </c>
    </row>
    <row r="61" spans="1:15" x14ac:dyDescent="0.15">
      <c r="A61" s="263" t="s">
        <v>262</v>
      </c>
    </row>
    <row r="62" spans="1:15" x14ac:dyDescent="0.15">
      <c r="A62" s="263" t="s">
        <v>261</v>
      </c>
    </row>
    <row r="63" spans="1:15" x14ac:dyDescent="0.15">
      <c r="A63" s="261" t="s">
        <v>260</v>
      </c>
    </row>
    <row r="64" spans="1:15" ht="24.75" customHeight="1" x14ac:dyDescent="0.15">
      <c r="A64" s="262" t="s">
        <v>259</v>
      </c>
      <c r="B64" s="258"/>
      <c r="C64" s="258"/>
      <c r="D64" s="258"/>
      <c r="E64" s="258"/>
      <c r="F64" s="258"/>
      <c r="G64" s="258"/>
      <c r="H64" s="258"/>
      <c r="I64" s="258"/>
      <c r="J64" s="258"/>
      <c r="K64" s="258"/>
      <c r="L64" s="258"/>
      <c r="M64" s="258"/>
      <c r="N64" s="258"/>
      <c r="O64" s="258"/>
    </row>
    <row r="65" spans="1:15" x14ac:dyDescent="0.15">
      <c r="A65" s="260" t="s">
        <v>258</v>
      </c>
      <c r="B65" s="258"/>
      <c r="C65" s="258"/>
      <c r="D65" s="258"/>
      <c r="E65" s="258"/>
      <c r="F65" s="258"/>
      <c r="G65" s="258"/>
      <c r="H65" s="258"/>
      <c r="I65" s="258"/>
      <c r="J65" s="258"/>
      <c r="K65" s="258"/>
      <c r="L65" s="258"/>
      <c r="M65" s="258"/>
      <c r="N65" s="258"/>
      <c r="O65" s="258"/>
    </row>
    <row r="66" spans="1:15" ht="24" customHeight="1" x14ac:dyDescent="0.15">
      <c r="A66" s="259" t="s">
        <v>257</v>
      </c>
      <c r="B66" s="258"/>
      <c r="C66" s="258"/>
      <c r="D66" s="258"/>
      <c r="E66" s="258"/>
      <c r="F66" s="258"/>
      <c r="G66" s="258"/>
      <c r="H66" s="258"/>
      <c r="I66" s="258"/>
      <c r="J66" s="258"/>
      <c r="K66" s="258"/>
      <c r="L66" s="258"/>
      <c r="M66" s="258"/>
      <c r="N66" s="258"/>
      <c r="O66" s="258"/>
    </row>
    <row r="67" spans="1:15" x14ac:dyDescent="0.15">
      <c r="A67" s="263" t="s">
        <v>256</v>
      </c>
    </row>
    <row r="68" spans="1:15" x14ac:dyDescent="0.15">
      <c r="A68" s="263" t="s">
        <v>255</v>
      </c>
    </row>
    <row r="69" spans="1:15" x14ac:dyDescent="0.15">
      <c r="A69" s="263" t="s">
        <v>254</v>
      </c>
    </row>
    <row r="70" spans="1:15" x14ac:dyDescent="0.15">
      <c r="A70" s="263" t="s">
        <v>253</v>
      </c>
    </row>
    <row r="71" spans="1:15" x14ac:dyDescent="0.15">
      <c r="A71" s="263" t="s">
        <v>252</v>
      </c>
    </row>
    <row r="72" spans="1:15" x14ac:dyDescent="0.15">
      <c r="A72" s="263" t="s">
        <v>251</v>
      </c>
    </row>
    <row r="73" spans="1:15" x14ac:dyDescent="0.15">
      <c r="A73" s="263" t="s">
        <v>250</v>
      </c>
    </row>
    <row r="74" spans="1:15" x14ac:dyDescent="0.15">
      <c r="A74" s="260" t="s">
        <v>249</v>
      </c>
      <c r="B74" s="258"/>
      <c r="C74" s="258"/>
      <c r="D74" s="258"/>
      <c r="E74" s="258"/>
      <c r="F74" s="258"/>
      <c r="G74" s="258"/>
      <c r="H74" s="258"/>
      <c r="I74" s="258"/>
      <c r="J74" s="258"/>
      <c r="K74" s="258"/>
      <c r="L74" s="258"/>
      <c r="M74" s="258"/>
      <c r="N74" s="258"/>
      <c r="O74" s="258"/>
    </row>
    <row r="75" spans="1:15" ht="36" customHeight="1" x14ac:dyDescent="0.15">
      <c r="A75" s="259" t="s">
        <v>248</v>
      </c>
      <c r="B75" s="258"/>
      <c r="C75" s="258"/>
      <c r="D75" s="258"/>
      <c r="E75" s="258"/>
      <c r="F75" s="258"/>
      <c r="G75" s="258"/>
      <c r="H75" s="258"/>
      <c r="I75" s="258"/>
      <c r="J75" s="258"/>
      <c r="K75" s="258"/>
      <c r="L75" s="258"/>
      <c r="M75" s="258"/>
      <c r="N75" s="258"/>
      <c r="O75" s="258"/>
    </row>
    <row r="76" spans="1:15" x14ac:dyDescent="0.15">
      <c r="A76" s="260" t="s">
        <v>247</v>
      </c>
      <c r="B76" s="258"/>
      <c r="C76" s="258"/>
      <c r="D76" s="258"/>
      <c r="E76" s="258"/>
      <c r="F76" s="258"/>
      <c r="G76" s="258"/>
      <c r="H76" s="258"/>
      <c r="I76" s="258"/>
      <c r="J76" s="258"/>
      <c r="K76" s="258"/>
      <c r="L76" s="258"/>
      <c r="M76" s="258"/>
      <c r="N76" s="258"/>
      <c r="O76" s="258"/>
    </row>
    <row r="77" spans="1:15" ht="36.75" customHeight="1" x14ac:dyDescent="0.15">
      <c r="A77" s="262" t="s">
        <v>246</v>
      </c>
      <c r="B77" s="258"/>
      <c r="C77" s="258"/>
      <c r="D77" s="258"/>
      <c r="E77" s="258"/>
      <c r="F77" s="258"/>
      <c r="G77" s="258"/>
      <c r="H77" s="258"/>
      <c r="I77" s="258"/>
      <c r="J77" s="258"/>
      <c r="K77" s="258"/>
      <c r="L77" s="258"/>
      <c r="M77" s="258"/>
      <c r="N77" s="258"/>
      <c r="O77" s="258"/>
    </row>
    <row r="78" spans="1:15" x14ac:dyDescent="0.15">
      <c r="A78" s="261" t="s">
        <v>245</v>
      </c>
    </row>
    <row r="79" spans="1:15" x14ac:dyDescent="0.15">
      <c r="A79" s="263" t="s">
        <v>244</v>
      </c>
    </row>
    <row r="80" spans="1:15" x14ac:dyDescent="0.15">
      <c r="A80" s="263" t="s">
        <v>243</v>
      </c>
    </row>
    <row r="81" spans="1:15" x14ac:dyDescent="0.15">
      <c r="A81" s="263" t="s">
        <v>242</v>
      </c>
    </row>
    <row r="82" spans="1:15" x14ac:dyDescent="0.15">
      <c r="A82" s="263" t="s">
        <v>241</v>
      </c>
    </row>
    <row r="83" spans="1:15" x14ac:dyDescent="0.15">
      <c r="A83" s="261" t="s">
        <v>240</v>
      </c>
    </row>
    <row r="84" spans="1:15" ht="24.75" customHeight="1" x14ac:dyDescent="0.15">
      <c r="A84" s="262" t="s">
        <v>239</v>
      </c>
      <c r="B84" s="258"/>
      <c r="C84" s="258"/>
      <c r="D84" s="258"/>
      <c r="E84" s="258"/>
      <c r="F84" s="258"/>
      <c r="G84" s="258"/>
      <c r="H84" s="258"/>
      <c r="I84" s="258"/>
      <c r="J84" s="258"/>
      <c r="K84" s="258"/>
      <c r="L84" s="258"/>
      <c r="M84" s="258"/>
      <c r="N84" s="258"/>
      <c r="O84" s="258"/>
    </row>
    <row r="85" spans="1:15" x14ac:dyDescent="0.15">
      <c r="A85" s="261" t="s">
        <v>238</v>
      </c>
    </row>
    <row r="86" spans="1:15" ht="24.75" customHeight="1" x14ac:dyDescent="0.15">
      <c r="A86" s="262" t="s">
        <v>237</v>
      </c>
      <c r="B86" s="258"/>
      <c r="C86" s="258"/>
      <c r="D86" s="258"/>
      <c r="E86" s="258"/>
      <c r="F86" s="258"/>
      <c r="G86" s="258"/>
      <c r="H86" s="258"/>
      <c r="I86" s="258"/>
      <c r="J86" s="258"/>
      <c r="K86" s="258"/>
      <c r="L86" s="258"/>
      <c r="M86" s="258"/>
      <c r="N86" s="258"/>
      <c r="O86" s="258"/>
    </row>
    <row r="87" spans="1:15" ht="24.75" customHeight="1" x14ac:dyDescent="0.15">
      <c r="A87" s="262" t="s">
        <v>236</v>
      </c>
      <c r="B87" s="258"/>
      <c r="C87" s="258"/>
      <c r="D87" s="258"/>
      <c r="E87" s="258"/>
      <c r="F87" s="258"/>
      <c r="G87" s="258"/>
      <c r="H87" s="258"/>
      <c r="I87" s="258"/>
      <c r="J87" s="258"/>
      <c r="K87" s="258"/>
      <c r="L87" s="258"/>
      <c r="M87" s="258"/>
      <c r="N87" s="258"/>
      <c r="O87" s="258"/>
    </row>
    <row r="88" spans="1:15" x14ac:dyDescent="0.15">
      <c r="A88" s="260" t="s">
        <v>235</v>
      </c>
      <c r="B88" s="258"/>
      <c r="C88" s="258"/>
      <c r="D88" s="258"/>
      <c r="E88" s="258"/>
      <c r="F88" s="258"/>
      <c r="G88" s="258"/>
      <c r="H88" s="258"/>
      <c r="I88" s="258"/>
      <c r="J88" s="258"/>
      <c r="K88" s="258"/>
      <c r="L88" s="258"/>
      <c r="M88" s="258"/>
      <c r="N88" s="258"/>
      <c r="O88" s="258"/>
    </row>
    <row r="89" spans="1:15" ht="24" customHeight="1" x14ac:dyDescent="0.15">
      <c r="A89" s="259" t="s">
        <v>234</v>
      </c>
      <c r="B89" s="258"/>
      <c r="C89" s="258"/>
      <c r="D89" s="258"/>
      <c r="E89" s="258"/>
      <c r="F89" s="258"/>
      <c r="G89" s="258"/>
      <c r="H89" s="258"/>
      <c r="I89" s="258"/>
      <c r="J89" s="258"/>
      <c r="K89" s="258"/>
      <c r="L89" s="258"/>
      <c r="M89" s="258"/>
      <c r="N89" s="258"/>
      <c r="O89" s="258"/>
    </row>
    <row r="90" spans="1:15" x14ac:dyDescent="0.15">
      <c r="A90" s="263" t="s">
        <v>233</v>
      </c>
    </row>
    <row r="91" spans="1:15" x14ac:dyDescent="0.15">
      <c r="A91" s="263" t="s">
        <v>232</v>
      </c>
    </row>
    <row r="92" spans="1:15" x14ac:dyDescent="0.15">
      <c r="A92" s="263" t="s">
        <v>231</v>
      </c>
    </row>
    <row r="93" spans="1:15" x14ac:dyDescent="0.15">
      <c r="A93" s="263" t="s">
        <v>230</v>
      </c>
    </row>
    <row r="94" spans="1:15" x14ac:dyDescent="0.15">
      <c r="A94" s="263" t="s">
        <v>229</v>
      </c>
    </row>
    <row r="95" spans="1:15" x14ac:dyDescent="0.15">
      <c r="A95" s="263" t="s">
        <v>228</v>
      </c>
    </row>
    <row r="96" spans="1:15" x14ac:dyDescent="0.15">
      <c r="A96" s="263" t="s">
        <v>227</v>
      </c>
    </row>
    <row r="97" spans="1:15" ht="24.75" customHeight="1" x14ac:dyDescent="0.15">
      <c r="A97" s="264" t="s">
        <v>226</v>
      </c>
      <c r="B97" s="258"/>
      <c r="C97" s="258"/>
      <c r="D97" s="258"/>
      <c r="E97" s="258"/>
      <c r="F97" s="258"/>
      <c r="G97" s="258"/>
      <c r="H97" s="258"/>
      <c r="I97" s="258"/>
      <c r="J97" s="258"/>
      <c r="K97" s="258"/>
      <c r="L97" s="258"/>
      <c r="M97" s="258"/>
      <c r="N97" s="258"/>
      <c r="O97" s="258"/>
    </row>
    <row r="98" spans="1:15" x14ac:dyDescent="0.15">
      <c r="A98" s="263" t="s">
        <v>225</v>
      </c>
    </row>
    <row r="99" spans="1:15" x14ac:dyDescent="0.15">
      <c r="A99" s="263" t="s">
        <v>224</v>
      </c>
    </row>
    <row r="100" spans="1:15" x14ac:dyDescent="0.15">
      <c r="A100" s="260" t="s">
        <v>223</v>
      </c>
      <c r="B100" s="258"/>
      <c r="C100" s="258"/>
      <c r="D100" s="258"/>
      <c r="E100" s="258"/>
      <c r="F100" s="258"/>
      <c r="G100" s="258"/>
      <c r="H100" s="258"/>
      <c r="I100" s="258"/>
      <c r="J100" s="258"/>
      <c r="K100" s="258"/>
      <c r="L100" s="258"/>
      <c r="M100" s="258"/>
      <c r="N100" s="258"/>
      <c r="O100" s="258"/>
    </row>
    <row r="101" spans="1:15" ht="36" customHeight="1" x14ac:dyDescent="0.15">
      <c r="A101" s="259" t="s">
        <v>222</v>
      </c>
      <c r="B101" s="258"/>
      <c r="C101" s="258"/>
      <c r="D101" s="258"/>
      <c r="E101" s="258"/>
      <c r="F101" s="258"/>
      <c r="G101" s="258"/>
      <c r="H101" s="258"/>
      <c r="I101" s="258"/>
      <c r="J101" s="258"/>
      <c r="K101" s="258"/>
      <c r="L101" s="258"/>
      <c r="M101" s="258"/>
      <c r="N101" s="258"/>
      <c r="O101" s="258"/>
    </row>
    <row r="102" spans="1:15" x14ac:dyDescent="0.15">
      <c r="A102" s="260" t="s">
        <v>221</v>
      </c>
      <c r="B102" s="258"/>
      <c r="C102" s="258"/>
      <c r="D102" s="258"/>
      <c r="E102" s="258"/>
      <c r="F102" s="258"/>
      <c r="G102" s="258"/>
      <c r="H102" s="258"/>
      <c r="I102" s="258"/>
      <c r="J102" s="258"/>
      <c r="K102" s="258"/>
      <c r="L102" s="258"/>
      <c r="M102" s="258"/>
      <c r="N102" s="258"/>
      <c r="O102" s="258"/>
    </row>
    <row r="103" spans="1:15" ht="24.75" customHeight="1" x14ac:dyDescent="0.15">
      <c r="A103" s="262" t="s">
        <v>220</v>
      </c>
      <c r="B103" s="258"/>
      <c r="C103" s="258"/>
      <c r="D103" s="258"/>
      <c r="E103" s="258"/>
      <c r="F103" s="258"/>
      <c r="G103" s="258"/>
      <c r="H103" s="258"/>
      <c r="I103" s="258"/>
      <c r="J103" s="258"/>
      <c r="K103" s="258"/>
      <c r="L103" s="258"/>
      <c r="M103" s="258"/>
      <c r="N103" s="258"/>
      <c r="O103" s="258"/>
    </row>
    <row r="104" spans="1:15" ht="36.75" customHeight="1" x14ac:dyDescent="0.15">
      <c r="A104" s="262" t="s">
        <v>219</v>
      </c>
      <c r="B104" s="258"/>
      <c r="C104" s="258"/>
      <c r="D104" s="258"/>
      <c r="E104" s="258"/>
      <c r="F104" s="258"/>
      <c r="G104" s="258"/>
      <c r="H104" s="258"/>
      <c r="I104" s="258"/>
      <c r="J104" s="258"/>
      <c r="K104" s="258"/>
      <c r="L104" s="258"/>
      <c r="M104" s="258"/>
      <c r="N104" s="258"/>
      <c r="O104" s="258"/>
    </row>
    <row r="105" spans="1:15" ht="24.75" customHeight="1" x14ac:dyDescent="0.15">
      <c r="A105" s="262" t="s">
        <v>218</v>
      </c>
      <c r="B105" s="258"/>
      <c r="C105" s="258"/>
      <c r="D105" s="258"/>
      <c r="E105" s="258"/>
      <c r="F105" s="258"/>
      <c r="G105" s="258"/>
      <c r="H105" s="258"/>
      <c r="I105" s="258"/>
      <c r="J105" s="258"/>
      <c r="K105" s="258"/>
      <c r="L105" s="258"/>
      <c r="M105" s="258"/>
      <c r="N105" s="258"/>
      <c r="O105" s="258"/>
    </row>
    <row r="106" spans="1:15" ht="24.75" customHeight="1" x14ac:dyDescent="0.15">
      <c r="A106" s="262" t="s">
        <v>217</v>
      </c>
      <c r="B106" s="258"/>
      <c r="C106" s="258"/>
      <c r="D106" s="258"/>
      <c r="E106" s="258"/>
      <c r="F106" s="258"/>
      <c r="G106" s="258"/>
      <c r="H106" s="258"/>
      <c r="I106" s="258"/>
      <c r="J106" s="258"/>
      <c r="K106" s="258"/>
      <c r="L106" s="258"/>
      <c r="M106" s="258"/>
      <c r="N106" s="258"/>
      <c r="O106" s="258"/>
    </row>
    <row r="107" spans="1:15" x14ac:dyDescent="0.15">
      <c r="A107" s="260" t="s">
        <v>216</v>
      </c>
      <c r="B107" s="258"/>
      <c r="C107" s="258"/>
      <c r="D107" s="258"/>
      <c r="E107" s="258"/>
      <c r="F107" s="258"/>
      <c r="G107" s="258"/>
      <c r="H107" s="258"/>
      <c r="I107" s="258"/>
      <c r="J107" s="258"/>
      <c r="K107" s="258"/>
      <c r="L107" s="258"/>
      <c r="M107" s="258"/>
      <c r="N107" s="258"/>
      <c r="O107" s="258"/>
    </row>
    <row r="108" spans="1:15" ht="24.75" customHeight="1" x14ac:dyDescent="0.15">
      <c r="A108" s="262" t="s">
        <v>215</v>
      </c>
      <c r="B108" s="258"/>
      <c r="C108" s="258"/>
      <c r="D108" s="258"/>
      <c r="E108" s="258"/>
      <c r="F108" s="258"/>
      <c r="G108" s="258"/>
      <c r="H108" s="258"/>
      <c r="I108" s="258"/>
      <c r="J108" s="258"/>
      <c r="K108" s="258"/>
      <c r="L108" s="258"/>
      <c r="M108" s="258"/>
      <c r="N108" s="258"/>
      <c r="O108" s="258"/>
    </row>
    <row r="109" spans="1:15" x14ac:dyDescent="0.15">
      <c r="A109" s="261" t="s">
        <v>214</v>
      </c>
    </row>
    <row r="110" spans="1:15" x14ac:dyDescent="0.15">
      <c r="A110" s="260" t="s">
        <v>213</v>
      </c>
      <c r="B110" s="258"/>
      <c r="C110" s="258"/>
      <c r="D110" s="258"/>
      <c r="E110" s="258"/>
      <c r="F110" s="258"/>
      <c r="G110" s="258"/>
      <c r="H110" s="258"/>
      <c r="I110" s="258"/>
      <c r="J110" s="258"/>
      <c r="K110" s="258"/>
      <c r="L110" s="258"/>
      <c r="M110" s="258"/>
      <c r="N110" s="258"/>
      <c r="O110" s="258"/>
    </row>
    <row r="111" spans="1:15" x14ac:dyDescent="0.15">
      <c r="A111" s="259" t="s">
        <v>212</v>
      </c>
      <c r="B111" s="258"/>
      <c r="C111" s="258"/>
      <c r="D111" s="258"/>
      <c r="E111" s="258"/>
      <c r="F111" s="258"/>
      <c r="G111" s="258"/>
      <c r="H111" s="258"/>
      <c r="I111" s="258"/>
      <c r="J111" s="258"/>
      <c r="K111" s="258"/>
      <c r="L111" s="258"/>
      <c r="M111" s="258"/>
      <c r="N111" s="258"/>
      <c r="O111" s="258"/>
    </row>
    <row r="112" spans="1:15" x14ac:dyDescent="0.15">
      <c r="A112" s="260" t="s">
        <v>211</v>
      </c>
      <c r="B112" s="258"/>
      <c r="C112" s="258"/>
      <c r="D112" s="258"/>
      <c r="E112" s="258"/>
      <c r="F112" s="258"/>
      <c r="G112" s="258"/>
      <c r="H112" s="258"/>
      <c r="I112" s="258"/>
      <c r="J112" s="258"/>
      <c r="K112" s="258"/>
      <c r="L112" s="258"/>
      <c r="M112" s="258"/>
      <c r="N112" s="258"/>
      <c r="O112" s="258"/>
    </row>
    <row r="113" spans="1:15" x14ac:dyDescent="0.15">
      <c r="A113" s="259" t="s">
        <v>210</v>
      </c>
      <c r="B113" s="258"/>
      <c r="C113" s="258"/>
      <c r="D113" s="258"/>
      <c r="E113" s="258"/>
      <c r="F113" s="258"/>
      <c r="G113" s="258"/>
      <c r="H113" s="258"/>
      <c r="I113" s="258"/>
      <c r="J113" s="258"/>
      <c r="K113" s="258"/>
      <c r="L113" s="258"/>
      <c r="M113" s="258"/>
      <c r="N113" s="258"/>
      <c r="O113" s="258"/>
    </row>
    <row r="114" spans="1:15" x14ac:dyDescent="0.15">
      <c r="A114" s="260" t="s">
        <v>209</v>
      </c>
      <c r="B114" s="258"/>
      <c r="C114" s="258"/>
      <c r="D114" s="258"/>
      <c r="E114" s="258"/>
      <c r="F114" s="258"/>
      <c r="G114" s="258"/>
      <c r="H114" s="258"/>
      <c r="I114" s="258"/>
      <c r="J114" s="258"/>
      <c r="K114" s="258"/>
      <c r="L114" s="258"/>
      <c r="M114" s="258"/>
      <c r="N114" s="258"/>
      <c r="O114" s="258"/>
    </row>
    <row r="115" spans="1:15" ht="36" customHeight="1" x14ac:dyDescent="0.15">
      <c r="A115" s="259" t="s">
        <v>208</v>
      </c>
      <c r="B115" s="258"/>
      <c r="C115" s="258"/>
      <c r="D115" s="258"/>
      <c r="E115" s="258"/>
      <c r="F115" s="258"/>
      <c r="G115" s="258"/>
      <c r="H115" s="258"/>
      <c r="I115" s="258"/>
      <c r="J115" s="258"/>
      <c r="K115" s="258"/>
      <c r="L115" s="258"/>
      <c r="M115" s="258"/>
      <c r="N115" s="258"/>
      <c r="O115" s="258"/>
    </row>
    <row r="116" spans="1:15" x14ac:dyDescent="0.15">
      <c r="A116" s="260" t="s">
        <v>207</v>
      </c>
      <c r="B116" s="258"/>
      <c r="C116" s="258"/>
      <c r="D116" s="258"/>
      <c r="E116" s="258"/>
      <c r="F116" s="258"/>
      <c r="G116" s="258"/>
      <c r="H116" s="258"/>
      <c r="I116" s="258"/>
      <c r="J116" s="258"/>
      <c r="K116" s="258"/>
      <c r="L116" s="258"/>
      <c r="M116" s="258"/>
      <c r="N116" s="258"/>
      <c r="O116" s="258"/>
    </row>
    <row r="117" spans="1:15" ht="24" customHeight="1" x14ac:dyDescent="0.15">
      <c r="A117" s="259" t="s">
        <v>206</v>
      </c>
      <c r="B117" s="258"/>
      <c r="C117" s="258"/>
      <c r="D117" s="258"/>
      <c r="E117" s="258"/>
      <c r="F117" s="258"/>
      <c r="G117" s="258"/>
      <c r="H117" s="258"/>
      <c r="I117" s="258"/>
      <c r="J117" s="258"/>
      <c r="K117" s="258"/>
      <c r="L117" s="258"/>
      <c r="M117" s="258"/>
      <c r="N117" s="258"/>
      <c r="O117" s="258"/>
    </row>
    <row r="118" spans="1:15" x14ac:dyDescent="0.15">
      <c r="A118" s="260" t="s">
        <v>205</v>
      </c>
      <c r="B118" s="258"/>
      <c r="C118" s="258"/>
      <c r="D118" s="258"/>
      <c r="E118" s="258"/>
      <c r="F118" s="258"/>
      <c r="G118" s="258"/>
      <c r="H118" s="258"/>
      <c r="I118" s="258"/>
      <c r="J118" s="258"/>
      <c r="K118" s="258"/>
      <c r="L118" s="258"/>
      <c r="M118" s="258"/>
      <c r="N118" s="258"/>
      <c r="O118" s="258"/>
    </row>
    <row r="119" spans="1:15" x14ac:dyDescent="0.15">
      <c r="A119" s="259" t="s">
        <v>204</v>
      </c>
      <c r="B119" s="258"/>
      <c r="C119" s="258"/>
      <c r="D119" s="258"/>
      <c r="E119" s="258"/>
      <c r="F119" s="258"/>
      <c r="G119" s="258"/>
      <c r="H119" s="258"/>
      <c r="I119" s="258"/>
      <c r="J119" s="258"/>
      <c r="K119" s="258"/>
      <c r="L119" s="258"/>
      <c r="M119" s="258"/>
      <c r="N119" s="258"/>
      <c r="O119" s="258"/>
    </row>
    <row r="120" spans="1:15" x14ac:dyDescent="0.15">
      <c r="A120" s="257"/>
    </row>
    <row r="121" spans="1:15" x14ac:dyDescent="0.15">
      <c r="A121" s="257"/>
    </row>
    <row r="122" spans="1:15" x14ac:dyDescent="0.15">
      <c r="A122" s="259" t="s">
        <v>203</v>
      </c>
      <c r="B122" s="258"/>
      <c r="C122" s="258"/>
      <c r="D122" s="258"/>
      <c r="E122" s="258"/>
      <c r="F122" s="258"/>
      <c r="G122" s="258"/>
      <c r="H122" s="258"/>
      <c r="I122" s="258"/>
      <c r="J122" s="258"/>
      <c r="K122" s="258"/>
      <c r="L122" s="258"/>
      <c r="M122" s="258"/>
      <c r="N122" s="258"/>
      <c r="O122" s="258"/>
    </row>
    <row r="123" spans="1:15" x14ac:dyDescent="0.15">
      <c r="A123" s="259" t="s">
        <v>202</v>
      </c>
      <c r="B123" s="258"/>
      <c r="C123" s="258"/>
      <c r="D123" s="258"/>
      <c r="E123" s="258"/>
      <c r="F123" s="258"/>
      <c r="G123" s="258"/>
      <c r="H123" s="258"/>
      <c r="I123" s="258"/>
      <c r="J123" s="258"/>
      <c r="K123" s="258"/>
      <c r="L123" s="258"/>
      <c r="M123" s="258"/>
      <c r="N123" s="258"/>
      <c r="O123" s="258"/>
    </row>
    <row r="124" spans="1:15" x14ac:dyDescent="0.15">
      <c r="A124" s="257"/>
    </row>
  </sheetData>
  <sheetProtection algorithmName="SHA-512" hashValue="9Z21EP73KyheIBfj/Y5AGPk5fuJuY1VUsBEBEhK5sR92QoNVkGWjuE1pd6HVAuEMugc2zpsvgEg6I3ay3VvSUQ==" saltValue="mNzzYAI1O6PxaJUOBkZ5TQ==" spinCount="100000" sheet="1" objects="1" scenarios="1"/>
  <mergeCells count="61">
    <mergeCell ref="A1:O1"/>
    <mergeCell ref="A4:O4"/>
    <mergeCell ref="A6:O6"/>
    <mergeCell ref="A7:O7"/>
    <mergeCell ref="A9:O9"/>
    <mergeCell ref="A10:O10"/>
    <mergeCell ref="A11:O11"/>
    <mergeCell ref="A12:O12"/>
    <mergeCell ref="A13:O13"/>
    <mergeCell ref="A20:O20"/>
    <mergeCell ref="A22:O22"/>
    <mergeCell ref="A25:O25"/>
    <mergeCell ref="A26:O26"/>
    <mergeCell ref="A30:O30"/>
    <mergeCell ref="A31:O31"/>
    <mergeCell ref="A32:O32"/>
    <mergeCell ref="A33:O33"/>
    <mergeCell ref="A34:O34"/>
    <mergeCell ref="A35:O35"/>
    <mergeCell ref="A36:O36"/>
    <mergeCell ref="A38:O38"/>
    <mergeCell ref="A39:O39"/>
    <mergeCell ref="A41:O41"/>
    <mergeCell ref="A42:O42"/>
    <mergeCell ref="A54:O54"/>
    <mergeCell ref="A55:O55"/>
    <mergeCell ref="A57:O57"/>
    <mergeCell ref="A64:O64"/>
    <mergeCell ref="A65:O65"/>
    <mergeCell ref="A66:O66"/>
    <mergeCell ref="A74:O74"/>
    <mergeCell ref="A75:O75"/>
    <mergeCell ref="A76:O76"/>
    <mergeCell ref="A77:O77"/>
    <mergeCell ref="A84:O84"/>
    <mergeCell ref="A86:O86"/>
    <mergeCell ref="A87:O87"/>
    <mergeCell ref="A88:O88"/>
    <mergeCell ref="A89:O89"/>
    <mergeCell ref="A97:O97"/>
    <mergeCell ref="A100:O100"/>
    <mergeCell ref="A101:O101"/>
    <mergeCell ref="A102:O102"/>
    <mergeCell ref="A103:O103"/>
    <mergeCell ref="A104:O104"/>
    <mergeCell ref="A105:O105"/>
    <mergeCell ref="A106:O106"/>
    <mergeCell ref="A107:O107"/>
    <mergeCell ref="A108:O108"/>
    <mergeCell ref="A110:O110"/>
    <mergeCell ref="A111:O111"/>
    <mergeCell ref="A112:O112"/>
    <mergeCell ref="A113:O113"/>
    <mergeCell ref="A114:O114"/>
    <mergeCell ref="A123:O123"/>
    <mergeCell ref="A115:O115"/>
    <mergeCell ref="A116:O116"/>
    <mergeCell ref="A117:O117"/>
    <mergeCell ref="A118:O118"/>
    <mergeCell ref="A119:O119"/>
    <mergeCell ref="A122:O122"/>
  </mergeCells>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15EA-6E77-4088-AF6C-232D90F35B29}">
  <sheetPr codeName="Sheet3"/>
  <dimension ref="A1:G24"/>
  <sheetViews>
    <sheetView topLeftCell="A4" workbookViewId="0">
      <selection activeCell="B62" sqref="B62:U63"/>
    </sheetView>
  </sheetViews>
  <sheetFormatPr defaultRowHeight="13.5" x14ac:dyDescent="0.15"/>
  <cols>
    <col min="2" max="2" width="13.5" bestFit="1" customWidth="1"/>
  </cols>
  <sheetData>
    <row r="1" spans="1:7" x14ac:dyDescent="0.15">
      <c r="A1">
        <v>0</v>
      </c>
      <c r="B1" t="s">
        <v>175</v>
      </c>
      <c r="C1">
        <f>A1*9000</f>
        <v>0</v>
      </c>
      <c r="D1">
        <v>20000</v>
      </c>
      <c r="E1">
        <f>A1*3000+25000</f>
        <v>25000</v>
      </c>
      <c r="F1" t="b">
        <v>0</v>
      </c>
      <c r="G1" t="b">
        <v>0</v>
      </c>
    </row>
    <row r="2" spans="1:7" x14ac:dyDescent="0.15">
      <c r="A2">
        <v>1</v>
      </c>
      <c r="B2" t="s">
        <v>152</v>
      </c>
      <c r="C2">
        <f>A2*9000</f>
        <v>9000</v>
      </c>
      <c r="D2">
        <f t="shared" ref="D2:D24" si="0">20000+A2*2000</f>
        <v>22000</v>
      </c>
      <c r="E2">
        <f>A2*3000+25000</f>
        <v>28000</v>
      </c>
    </row>
    <row r="3" spans="1:7" x14ac:dyDescent="0.15">
      <c r="A3">
        <v>2</v>
      </c>
      <c r="B3" t="s">
        <v>153</v>
      </c>
      <c r="C3">
        <f>A3*9000</f>
        <v>18000</v>
      </c>
      <c r="D3">
        <f t="shared" si="0"/>
        <v>24000</v>
      </c>
      <c r="E3">
        <f>A3*3000+25000</f>
        <v>31000</v>
      </c>
    </row>
    <row r="4" spans="1:7" x14ac:dyDescent="0.15">
      <c r="A4">
        <v>3</v>
      </c>
      <c r="B4" t="s">
        <v>154</v>
      </c>
      <c r="C4">
        <f t="shared" ref="C4:C24" si="1">A4*9000</f>
        <v>27000</v>
      </c>
      <c r="D4">
        <f t="shared" si="0"/>
        <v>26000</v>
      </c>
      <c r="E4">
        <f>A4*3000+25000</f>
        <v>34000</v>
      </c>
    </row>
    <row r="5" spans="1:7" x14ac:dyDescent="0.15">
      <c r="A5">
        <v>4</v>
      </c>
      <c r="B5" t="s">
        <v>155</v>
      </c>
      <c r="C5">
        <f t="shared" si="1"/>
        <v>36000</v>
      </c>
      <c r="D5">
        <f t="shared" si="0"/>
        <v>28000</v>
      </c>
      <c r="E5">
        <f t="shared" ref="E5:E24" si="2">A5*3000+25000</f>
        <v>37000</v>
      </c>
    </row>
    <row r="6" spans="1:7" x14ac:dyDescent="0.15">
      <c r="A6">
        <v>5</v>
      </c>
      <c r="B6" t="s">
        <v>156</v>
      </c>
      <c r="C6">
        <f t="shared" si="1"/>
        <v>45000</v>
      </c>
      <c r="D6">
        <f t="shared" si="0"/>
        <v>30000</v>
      </c>
      <c r="E6">
        <f t="shared" si="2"/>
        <v>40000</v>
      </c>
    </row>
    <row r="7" spans="1:7" x14ac:dyDescent="0.15">
      <c r="A7">
        <v>6</v>
      </c>
      <c r="B7" t="s">
        <v>157</v>
      </c>
      <c r="C7">
        <f t="shared" si="1"/>
        <v>54000</v>
      </c>
      <c r="D7">
        <f t="shared" si="0"/>
        <v>32000</v>
      </c>
      <c r="E7">
        <f t="shared" si="2"/>
        <v>43000</v>
      </c>
    </row>
    <row r="8" spans="1:7" x14ac:dyDescent="0.15">
      <c r="A8">
        <v>7</v>
      </c>
      <c r="B8" t="s">
        <v>158</v>
      </c>
      <c r="C8">
        <f t="shared" si="1"/>
        <v>63000</v>
      </c>
      <c r="D8">
        <f t="shared" si="0"/>
        <v>34000</v>
      </c>
      <c r="E8">
        <f t="shared" si="2"/>
        <v>46000</v>
      </c>
    </row>
    <row r="9" spans="1:7" x14ac:dyDescent="0.15">
      <c r="A9">
        <v>8</v>
      </c>
      <c r="B9" t="s">
        <v>159</v>
      </c>
      <c r="C9">
        <f t="shared" si="1"/>
        <v>72000</v>
      </c>
      <c r="D9">
        <f t="shared" si="0"/>
        <v>36000</v>
      </c>
      <c r="E9">
        <f t="shared" si="2"/>
        <v>49000</v>
      </c>
    </row>
    <row r="10" spans="1:7" x14ac:dyDescent="0.15">
      <c r="A10">
        <v>9</v>
      </c>
      <c r="B10" t="s">
        <v>160</v>
      </c>
      <c r="C10">
        <f t="shared" si="1"/>
        <v>81000</v>
      </c>
      <c r="D10">
        <f t="shared" si="0"/>
        <v>38000</v>
      </c>
      <c r="E10">
        <f t="shared" si="2"/>
        <v>52000</v>
      </c>
    </row>
    <row r="11" spans="1:7" x14ac:dyDescent="0.15">
      <c r="A11">
        <v>10</v>
      </c>
      <c r="B11" t="s">
        <v>161</v>
      </c>
      <c r="C11">
        <f t="shared" si="1"/>
        <v>90000</v>
      </c>
      <c r="D11">
        <f t="shared" si="0"/>
        <v>40000</v>
      </c>
      <c r="E11">
        <f t="shared" si="2"/>
        <v>55000</v>
      </c>
    </row>
    <row r="12" spans="1:7" x14ac:dyDescent="0.15">
      <c r="A12">
        <v>11</v>
      </c>
      <c r="B12" t="s">
        <v>162</v>
      </c>
      <c r="C12">
        <f t="shared" si="1"/>
        <v>99000</v>
      </c>
      <c r="D12">
        <f t="shared" si="0"/>
        <v>42000</v>
      </c>
      <c r="E12">
        <f t="shared" si="2"/>
        <v>58000</v>
      </c>
    </row>
    <row r="13" spans="1:7" x14ac:dyDescent="0.15">
      <c r="A13">
        <v>12</v>
      </c>
      <c r="B13" t="s">
        <v>163</v>
      </c>
      <c r="C13">
        <f t="shared" si="1"/>
        <v>108000</v>
      </c>
      <c r="D13">
        <f t="shared" si="0"/>
        <v>44000</v>
      </c>
      <c r="E13">
        <f t="shared" si="2"/>
        <v>61000</v>
      </c>
    </row>
    <row r="14" spans="1:7" x14ac:dyDescent="0.15">
      <c r="A14">
        <v>13</v>
      </c>
      <c r="B14" t="s">
        <v>164</v>
      </c>
      <c r="C14">
        <f t="shared" si="1"/>
        <v>117000</v>
      </c>
      <c r="D14">
        <f t="shared" si="0"/>
        <v>46000</v>
      </c>
      <c r="E14">
        <f t="shared" si="2"/>
        <v>64000</v>
      </c>
    </row>
    <row r="15" spans="1:7" x14ac:dyDescent="0.15">
      <c r="A15">
        <v>14</v>
      </c>
      <c r="B15" t="s">
        <v>165</v>
      </c>
      <c r="C15">
        <f t="shared" si="1"/>
        <v>126000</v>
      </c>
      <c r="D15">
        <f t="shared" si="0"/>
        <v>48000</v>
      </c>
      <c r="E15">
        <f t="shared" si="2"/>
        <v>67000</v>
      </c>
    </row>
    <row r="16" spans="1:7" x14ac:dyDescent="0.15">
      <c r="A16">
        <v>15</v>
      </c>
      <c r="B16" t="s">
        <v>166</v>
      </c>
      <c r="C16">
        <f t="shared" si="1"/>
        <v>135000</v>
      </c>
      <c r="D16">
        <f t="shared" si="0"/>
        <v>50000</v>
      </c>
      <c r="E16">
        <f t="shared" si="2"/>
        <v>70000</v>
      </c>
    </row>
    <row r="17" spans="1:5" x14ac:dyDescent="0.15">
      <c r="A17">
        <v>16</v>
      </c>
      <c r="B17" t="s">
        <v>167</v>
      </c>
      <c r="C17">
        <f t="shared" si="1"/>
        <v>144000</v>
      </c>
      <c r="D17">
        <f t="shared" si="0"/>
        <v>52000</v>
      </c>
      <c r="E17">
        <f t="shared" si="2"/>
        <v>73000</v>
      </c>
    </row>
    <row r="18" spans="1:5" x14ac:dyDescent="0.15">
      <c r="A18">
        <v>17</v>
      </c>
      <c r="B18" t="s">
        <v>168</v>
      </c>
      <c r="C18">
        <f t="shared" si="1"/>
        <v>153000</v>
      </c>
      <c r="D18">
        <f t="shared" si="0"/>
        <v>54000</v>
      </c>
      <c r="E18">
        <f t="shared" si="2"/>
        <v>76000</v>
      </c>
    </row>
    <row r="19" spans="1:5" x14ac:dyDescent="0.15">
      <c r="A19">
        <v>18</v>
      </c>
      <c r="B19" t="s">
        <v>169</v>
      </c>
      <c r="C19">
        <f t="shared" si="1"/>
        <v>162000</v>
      </c>
      <c r="D19">
        <f t="shared" si="0"/>
        <v>56000</v>
      </c>
      <c r="E19">
        <f t="shared" si="2"/>
        <v>79000</v>
      </c>
    </row>
    <row r="20" spans="1:5" x14ac:dyDescent="0.15">
      <c r="A20">
        <v>19</v>
      </c>
      <c r="B20" t="s">
        <v>170</v>
      </c>
      <c r="C20">
        <f t="shared" si="1"/>
        <v>171000</v>
      </c>
      <c r="D20">
        <f t="shared" si="0"/>
        <v>58000</v>
      </c>
      <c r="E20">
        <f t="shared" si="2"/>
        <v>82000</v>
      </c>
    </row>
    <row r="21" spans="1:5" x14ac:dyDescent="0.15">
      <c r="A21">
        <v>20</v>
      </c>
      <c r="B21" t="s">
        <v>171</v>
      </c>
      <c r="C21">
        <f t="shared" si="1"/>
        <v>180000</v>
      </c>
      <c r="D21">
        <f t="shared" si="0"/>
        <v>60000</v>
      </c>
      <c r="E21">
        <f t="shared" si="2"/>
        <v>85000</v>
      </c>
    </row>
    <row r="22" spans="1:5" x14ac:dyDescent="0.15">
      <c r="A22">
        <v>21</v>
      </c>
      <c r="B22" t="s">
        <v>172</v>
      </c>
      <c r="C22">
        <f t="shared" si="1"/>
        <v>189000</v>
      </c>
      <c r="D22">
        <f t="shared" si="0"/>
        <v>62000</v>
      </c>
      <c r="E22">
        <f t="shared" si="2"/>
        <v>88000</v>
      </c>
    </row>
    <row r="23" spans="1:5" x14ac:dyDescent="0.15">
      <c r="A23">
        <v>22</v>
      </c>
      <c r="B23" t="s">
        <v>173</v>
      </c>
      <c r="C23">
        <f t="shared" si="1"/>
        <v>198000</v>
      </c>
      <c r="D23">
        <f t="shared" si="0"/>
        <v>64000</v>
      </c>
      <c r="E23">
        <f t="shared" si="2"/>
        <v>91000</v>
      </c>
    </row>
    <row r="24" spans="1:5" x14ac:dyDescent="0.15">
      <c r="A24">
        <v>23</v>
      </c>
      <c r="B24" t="s">
        <v>174</v>
      </c>
      <c r="C24">
        <f t="shared" si="1"/>
        <v>207000</v>
      </c>
      <c r="D24">
        <f t="shared" si="0"/>
        <v>66000</v>
      </c>
      <c r="E24">
        <f t="shared" si="2"/>
        <v>94000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37"/>
  <sheetViews>
    <sheetView workbookViewId="0">
      <selection activeCell="B62" sqref="B62:U63"/>
    </sheetView>
  </sheetViews>
  <sheetFormatPr defaultColWidth="8.875" defaultRowHeight="13.5" x14ac:dyDescent="0.15"/>
  <cols>
    <col min="5" max="5" width="13.125" bestFit="1" customWidth="1"/>
    <col min="6" max="6" width="13.125" customWidth="1"/>
  </cols>
  <sheetData>
    <row r="1" spans="2:18" x14ac:dyDescent="0.15">
      <c r="B1" s="1" t="s">
        <v>6</v>
      </c>
      <c r="C1" s="16"/>
      <c r="D1" s="16"/>
      <c r="E1" s="2" t="s">
        <v>62</v>
      </c>
      <c r="F1" s="2"/>
      <c r="G1" s="15" t="s">
        <v>116</v>
      </c>
      <c r="H1" s="16"/>
      <c r="I1" s="3" t="s">
        <v>64</v>
      </c>
      <c r="J1" s="3"/>
      <c r="K1" t="s">
        <v>66</v>
      </c>
      <c r="M1" t="s">
        <v>68</v>
      </c>
      <c r="O1" t="s">
        <v>71</v>
      </c>
      <c r="Q1" t="s">
        <v>75</v>
      </c>
    </row>
    <row r="2" spans="2:18" x14ac:dyDescent="0.15">
      <c r="B2" s="1"/>
      <c r="C2" s="16"/>
      <c r="D2" s="16"/>
      <c r="E2" s="2" t="s">
        <v>61</v>
      </c>
      <c r="F2" s="2"/>
      <c r="G2" s="1" t="s">
        <v>63</v>
      </c>
      <c r="H2" s="16"/>
      <c r="I2" t="s">
        <v>65</v>
      </c>
      <c r="K2" s="3" t="s">
        <v>67</v>
      </c>
      <c r="L2" s="3"/>
      <c r="M2" s="3" t="s">
        <v>69</v>
      </c>
      <c r="N2" s="3"/>
      <c r="O2" t="s">
        <v>72</v>
      </c>
      <c r="Q2" t="s">
        <v>76</v>
      </c>
    </row>
    <row r="3" spans="2:18" x14ac:dyDescent="0.15">
      <c r="B3" s="1"/>
      <c r="C3" s="16" t="s">
        <v>129</v>
      </c>
      <c r="D3" s="16" t="s">
        <v>130</v>
      </c>
      <c r="E3" s="1"/>
      <c r="F3" s="16"/>
      <c r="G3" s="1"/>
      <c r="H3" s="16"/>
      <c r="I3" s="1"/>
      <c r="J3" s="16"/>
      <c r="K3" s="1"/>
      <c r="L3" s="16"/>
      <c r="M3" s="1"/>
      <c r="N3" s="16"/>
      <c r="O3" s="1"/>
      <c r="P3" s="16"/>
      <c r="Q3" s="1"/>
    </row>
    <row r="4" spans="2:18" x14ac:dyDescent="0.15">
      <c r="B4" s="11" t="s">
        <v>8</v>
      </c>
      <c r="C4">
        <v>0</v>
      </c>
      <c r="D4">
        <v>20000</v>
      </c>
      <c r="E4" s="11" t="s">
        <v>27</v>
      </c>
      <c r="F4">
        <v>0</v>
      </c>
      <c r="G4" s="15" t="s">
        <v>117</v>
      </c>
      <c r="H4">
        <v>0</v>
      </c>
      <c r="I4" s="15" t="s">
        <v>117</v>
      </c>
      <c r="J4">
        <v>0</v>
      </c>
      <c r="K4" s="15" t="s">
        <v>38</v>
      </c>
      <c r="L4">
        <v>0</v>
      </c>
      <c r="M4" s="11" t="s">
        <v>42</v>
      </c>
      <c r="N4">
        <v>0</v>
      </c>
      <c r="O4" s="11" t="s">
        <v>73</v>
      </c>
      <c r="P4">
        <v>0</v>
      </c>
      <c r="Q4" s="11" t="s">
        <v>77</v>
      </c>
      <c r="R4">
        <v>0</v>
      </c>
    </row>
    <row r="5" spans="2:18" x14ac:dyDescent="0.15">
      <c r="B5" s="11" t="s">
        <v>9</v>
      </c>
      <c r="C5">
        <v>1500</v>
      </c>
      <c r="D5">
        <v>22000</v>
      </c>
      <c r="E5" s="11" t="s">
        <v>28</v>
      </c>
      <c r="F5">
        <v>1500</v>
      </c>
      <c r="G5" s="11" t="s">
        <v>32</v>
      </c>
      <c r="H5">
        <v>1000</v>
      </c>
      <c r="I5" s="11" t="s">
        <v>35</v>
      </c>
      <c r="J5">
        <v>500</v>
      </c>
      <c r="K5" s="11" t="s">
        <v>39</v>
      </c>
      <c r="L5">
        <v>500</v>
      </c>
      <c r="M5" s="11" t="s">
        <v>43</v>
      </c>
      <c r="N5">
        <v>1000</v>
      </c>
      <c r="O5" s="11" t="s">
        <v>74</v>
      </c>
      <c r="P5">
        <v>500</v>
      </c>
      <c r="Q5" s="11" t="s">
        <v>73</v>
      </c>
      <c r="R5">
        <v>500</v>
      </c>
    </row>
    <row r="6" spans="2:18" x14ac:dyDescent="0.15">
      <c r="B6" s="11" t="s">
        <v>10</v>
      </c>
      <c r="C6">
        <v>3000</v>
      </c>
      <c r="D6">
        <v>24000</v>
      </c>
      <c r="E6" s="11" t="s">
        <v>29</v>
      </c>
      <c r="F6">
        <v>3000</v>
      </c>
      <c r="G6" s="11" t="s">
        <v>33</v>
      </c>
      <c r="H6">
        <v>2000</v>
      </c>
      <c r="I6" s="11" t="s">
        <v>36</v>
      </c>
      <c r="J6">
        <v>1000</v>
      </c>
      <c r="K6" s="11" t="s">
        <v>70</v>
      </c>
      <c r="L6">
        <v>1500</v>
      </c>
      <c r="M6" s="11" t="s">
        <v>44</v>
      </c>
      <c r="N6">
        <v>5000</v>
      </c>
    </row>
    <row r="7" spans="2:18" x14ac:dyDescent="0.15">
      <c r="B7" s="11" t="s">
        <v>11</v>
      </c>
      <c r="C7">
        <v>4500</v>
      </c>
      <c r="D7">
        <v>26000</v>
      </c>
      <c r="E7" s="11" t="s">
        <v>30</v>
      </c>
      <c r="F7">
        <v>4500</v>
      </c>
      <c r="G7" s="11" t="s">
        <v>34</v>
      </c>
      <c r="H7">
        <v>3000</v>
      </c>
      <c r="I7" s="11" t="s">
        <v>37</v>
      </c>
      <c r="J7">
        <v>1500</v>
      </c>
      <c r="K7" s="11" t="s">
        <v>41</v>
      </c>
      <c r="L7">
        <v>3000</v>
      </c>
      <c r="M7" s="11" t="s">
        <v>45</v>
      </c>
      <c r="N7">
        <v>10000</v>
      </c>
    </row>
    <row r="8" spans="2:18" x14ac:dyDescent="0.15">
      <c r="B8" s="11" t="s">
        <v>46</v>
      </c>
      <c r="C8">
        <v>6000</v>
      </c>
      <c r="D8">
        <v>28000</v>
      </c>
      <c r="E8" s="11" t="s">
        <v>31</v>
      </c>
      <c r="F8">
        <v>6000</v>
      </c>
      <c r="K8" s="11" t="s">
        <v>40</v>
      </c>
      <c r="L8">
        <v>5000</v>
      </c>
    </row>
    <row r="9" spans="2:18" x14ac:dyDescent="0.15">
      <c r="B9" s="6" t="s">
        <v>12</v>
      </c>
      <c r="C9">
        <v>7500</v>
      </c>
      <c r="D9">
        <v>30000</v>
      </c>
    </row>
    <row r="10" spans="2:18" x14ac:dyDescent="0.15">
      <c r="B10" s="4" t="s">
        <v>13</v>
      </c>
      <c r="C10">
        <v>9000</v>
      </c>
      <c r="D10">
        <v>32000</v>
      </c>
    </row>
    <row r="11" spans="2:18" x14ac:dyDescent="0.15">
      <c r="B11" s="11" t="s">
        <v>14</v>
      </c>
      <c r="C11">
        <v>10500</v>
      </c>
      <c r="D11">
        <v>34000</v>
      </c>
    </row>
    <row r="12" spans="2:18" x14ac:dyDescent="0.15">
      <c r="B12" s="11" t="s">
        <v>15</v>
      </c>
      <c r="C12">
        <v>12000</v>
      </c>
      <c r="D12">
        <v>36000</v>
      </c>
    </row>
    <row r="13" spans="2:18" x14ac:dyDescent="0.15">
      <c r="B13" s="11" t="s">
        <v>16</v>
      </c>
      <c r="C13">
        <v>13500</v>
      </c>
      <c r="D13">
        <v>38000</v>
      </c>
    </row>
    <row r="14" spans="2:18" x14ac:dyDescent="0.15">
      <c r="B14" s="11" t="s">
        <v>17</v>
      </c>
      <c r="C14">
        <v>15000</v>
      </c>
      <c r="D14">
        <v>40000</v>
      </c>
    </row>
    <row r="15" spans="2:18" x14ac:dyDescent="0.15">
      <c r="B15" s="11" t="s">
        <v>18</v>
      </c>
      <c r="C15">
        <v>16500</v>
      </c>
      <c r="D15">
        <v>42000</v>
      </c>
    </row>
    <row r="16" spans="2:18" x14ac:dyDescent="0.15">
      <c r="B16" s="11" t="s">
        <v>19</v>
      </c>
      <c r="C16">
        <v>18000</v>
      </c>
      <c r="D16">
        <v>44000</v>
      </c>
    </row>
    <row r="17" spans="2:6" x14ac:dyDescent="0.15">
      <c r="B17" s="11" t="s">
        <v>20</v>
      </c>
      <c r="C17">
        <v>19500</v>
      </c>
      <c r="D17">
        <v>46000</v>
      </c>
    </row>
    <row r="18" spans="2:6" x14ac:dyDescent="0.15">
      <c r="B18" s="11" t="s">
        <v>21</v>
      </c>
      <c r="C18">
        <v>21000</v>
      </c>
      <c r="D18">
        <v>48000</v>
      </c>
    </row>
    <row r="19" spans="2:6" x14ac:dyDescent="0.15">
      <c r="B19" s="11" t="s">
        <v>22</v>
      </c>
      <c r="C19">
        <v>22500</v>
      </c>
      <c r="D19">
        <v>50000</v>
      </c>
    </row>
    <row r="20" spans="2:6" x14ac:dyDescent="0.15">
      <c r="B20" s="11" t="s">
        <v>23</v>
      </c>
      <c r="C20">
        <v>24000</v>
      </c>
      <c r="D20">
        <v>52000</v>
      </c>
    </row>
    <row r="21" spans="2:6" x14ac:dyDescent="0.15">
      <c r="B21" s="11" t="s">
        <v>24</v>
      </c>
      <c r="C21">
        <v>25500</v>
      </c>
      <c r="D21">
        <v>54000</v>
      </c>
    </row>
    <row r="22" spans="2:6" x14ac:dyDescent="0.15">
      <c r="B22" s="11" t="s">
        <v>25</v>
      </c>
      <c r="C22">
        <v>27000</v>
      </c>
      <c r="D22">
        <v>56000</v>
      </c>
    </row>
    <row r="23" spans="2:6" x14ac:dyDescent="0.15">
      <c r="B23" s="11" t="s">
        <v>26</v>
      </c>
      <c r="C23">
        <v>28500</v>
      </c>
      <c r="D23">
        <v>58000</v>
      </c>
    </row>
    <row r="25" spans="2:6" x14ac:dyDescent="0.15">
      <c r="B25" s="16" t="s">
        <v>118</v>
      </c>
    </row>
    <row r="26" spans="2:6" x14ac:dyDescent="0.15">
      <c r="B26" s="16"/>
      <c r="E26" t="s">
        <v>124</v>
      </c>
      <c r="F26" t="s">
        <v>125</v>
      </c>
    </row>
    <row r="27" spans="2:6" x14ac:dyDescent="0.15">
      <c r="B27" s="16" t="s">
        <v>119</v>
      </c>
      <c r="E27" t="b">
        <v>0</v>
      </c>
      <c r="F27" t="b">
        <v>0</v>
      </c>
    </row>
    <row r="28" spans="2:6" x14ac:dyDescent="0.15">
      <c r="B28" s="16" t="s">
        <v>120</v>
      </c>
      <c r="E28" t="b">
        <v>0</v>
      </c>
      <c r="F28" t="b">
        <v>0</v>
      </c>
    </row>
    <row r="29" spans="2:6" x14ac:dyDescent="0.15">
      <c r="B29" s="16" t="s">
        <v>121</v>
      </c>
      <c r="E29" t="b">
        <v>0</v>
      </c>
      <c r="F29" t="b">
        <v>0</v>
      </c>
    </row>
    <row r="30" spans="2:6" x14ac:dyDescent="0.15">
      <c r="B30" s="16" t="s">
        <v>122</v>
      </c>
      <c r="E30" t="b">
        <v>0</v>
      </c>
      <c r="F30" t="b">
        <v>0</v>
      </c>
    </row>
    <row r="31" spans="2:6" x14ac:dyDescent="0.15">
      <c r="B31" s="16" t="s">
        <v>123</v>
      </c>
      <c r="E31" t="b">
        <v>0</v>
      </c>
      <c r="F31" t="b">
        <v>0</v>
      </c>
    </row>
    <row r="33" spans="2:5" x14ac:dyDescent="0.15">
      <c r="B33" s="16" t="s">
        <v>126</v>
      </c>
      <c r="E33" t="b">
        <v>1</v>
      </c>
    </row>
    <row r="34" spans="2:5" x14ac:dyDescent="0.15">
      <c r="B34" s="16" t="s">
        <v>127</v>
      </c>
      <c r="E34" t="b">
        <v>0</v>
      </c>
    </row>
    <row r="35" spans="2:5" x14ac:dyDescent="0.15">
      <c r="B35" s="16" t="s">
        <v>128</v>
      </c>
      <c r="E35" t="b">
        <v>1</v>
      </c>
    </row>
    <row r="37" spans="2:5" x14ac:dyDescent="0.15">
      <c r="B37" s="17" t="s">
        <v>134</v>
      </c>
      <c r="E37">
        <v>1</v>
      </c>
    </row>
  </sheetData>
  <phoneticPr fontId="1"/>
  <pageMargins left="0.7" right="0.7" top="0.75" bottom="0.75" header="0.3" footer="0.3"/>
  <pageSetup paperSize="9" orientation="portrait" horizontalDpi="4294967293"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申込書 </vt:lpstr>
      <vt:lpstr>NetDevancer_Cloud-利用規約</vt:lpstr>
      <vt:lpstr>Sheet1</vt:lpstr>
      <vt:lpstr>MEMO</vt:lpstr>
      <vt:lpstr>'申込書 '!Print_Area</vt:lpstr>
      <vt:lpstr>アドレス帳エントリ数</vt:lpstr>
      <vt:lpstr>おまかせサポート</vt:lpstr>
      <vt:lpstr>パーク保留グループ数</vt:lpstr>
      <vt:lpstr>拠点間接続数</vt:lpstr>
      <vt:lpstr>収容外線番号数</vt:lpstr>
      <vt:lpstr>収容端末数</vt:lpstr>
      <vt:lpstr>端末数</vt:lpstr>
      <vt:lpstr>電話会議室数</vt:lpstr>
      <vt:lpstr>内線グループ数</vt:lpstr>
      <vt:lpstr>迷惑電話エントリ数</vt:lpstr>
      <vt:lpstr>料金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Takako</dc:creator>
  <cp:lastModifiedBy>ytateno</cp:lastModifiedBy>
  <cp:lastPrinted>2015-04-22T10:28:02Z</cp:lastPrinted>
  <dcterms:created xsi:type="dcterms:W3CDTF">2015-02-11T15:03:51Z</dcterms:created>
  <dcterms:modified xsi:type="dcterms:W3CDTF">2017-11-08T08:32:35Z</dcterms:modified>
  <cp:contentStatus/>
</cp:coreProperties>
</file>